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ns005\脱炭素まちづくり推進課\10_脱炭素まちづくり\04_ゼロカーボンシティ\15-3_先行地域施設群（民間施設）\01_太陽光・蓄電池の設置\00_補助金交付要綱\02_改定（R8.4.3）\"/>
    </mc:Choice>
  </mc:AlternateContent>
  <xr:revisionPtr revIDLastSave="0" documentId="13_ncr:1_{77579B5B-AF31-490F-9545-D12CB8653992}" xr6:coauthVersionLast="47" xr6:coauthVersionMax="47" xr10:uidLastSave="{00000000-0000-0000-0000-000000000000}"/>
  <bookViews>
    <workbookView xWindow="-4680" yWindow="-16320" windowWidth="29040" windowHeight="15720" activeTab="1" xr2:uid="{A45A08FF-1A01-4337-A811-63091C108A99}"/>
  </bookViews>
  <sheets>
    <sheet name="様式ア" sheetId="1" r:id="rId1"/>
    <sheet name="様式ア (記載例)" sheetId="3" r:id="rId2"/>
    <sheet name="様式イ" sheetId="2" r:id="rId3"/>
  </sheets>
  <definedNames>
    <definedName name="__xlfn_COUNTIFS">#N/A</definedName>
    <definedName name="__xlfn_IFERROR">#N/A</definedName>
    <definedName name="__xlfn_IFS">#N/A</definedName>
    <definedName name="__xlfn_SUMIFS">#N/A</definedName>
    <definedName name="Date" localSheetId="2">#REF!</definedName>
    <definedName name="Date">#REF!</definedName>
    <definedName name="_xlnm.Print_Area" localSheetId="0">様式ア!$A$1:$T$77</definedName>
    <definedName name="_xlnm.Print_Area" localSheetId="1">'様式ア (記載例)'!$A$1:$T$78</definedName>
    <definedName name="_xlnm.Print_Area" localSheetId="2">様式イ!$A$1:$G$46</definedName>
    <definedName name="保健_福祉施設">#N/A</definedName>
    <definedName name="民間施設">#N/A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2" i="3" l="1"/>
  <c r="S22" i="3" s="1"/>
  <c r="X23" i="3"/>
  <c r="Y23" i="3" s="1"/>
  <c r="I22" i="3"/>
  <c r="R37" i="1"/>
  <c r="R66" i="1"/>
  <c r="J73" i="1"/>
  <c r="I73" i="1"/>
  <c r="Q38" i="1"/>
  <c r="S38" i="1" s="1"/>
  <c r="I38" i="1"/>
  <c r="J37" i="1"/>
  <c r="Q12" i="1"/>
  <c r="Q11" i="1"/>
  <c r="Q10" i="1"/>
  <c r="Q9" i="1"/>
  <c r="S9" i="1" s="1"/>
  <c r="I9" i="1"/>
  <c r="T22" i="3" l="1"/>
  <c r="T38" i="1"/>
  <c r="T9" i="1"/>
  <c r="K37" i="1" l="1"/>
  <c r="L37" i="1"/>
  <c r="M37" i="1"/>
  <c r="N37" i="1"/>
  <c r="O37" i="1"/>
  <c r="P37" i="1"/>
  <c r="P73" i="1" l="1"/>
  <c r="N73" i="1"/>
  <c r="M73" i="1"/>
  <c r="L73" i="1"/>
  <c r="K73" i="1"/>
  <c r="N66" i="1"/>
  <c r="N67" i="1" s="1"/>
  <c r="N74" i="1" s="1"/>
  <c r="J66" i="1"/>
  <c r="I27" i="3"/>
  <c r="J67" i="1" l="1"/>
  <c r="J74" i="1" s="1"/>
  <c r="R38" i="3"/>
  <c r="I74" i="3"/>
  <c r="J74" i="3"/>
  <c r="K74" i="3"/>
  <c r="L74" i="3"/>
  <c r="M74" i="3"/>
  <c r="N74" i="3"/>
  <c r="P74" i="3"/>
  <c r="Q9" i="3"/>
  <c r="N67" i="3"/>
  <c r="N38" i="3"/>
  <c r="N68" i="3" s="1"/>
  <c r="N75" i="3" s="1"/>
  <c r="R67" i="3" l="1"/>
  <c r="R68" i="3" s="1"/>
  <c r="P67" i="3"/>
  <c r="O67" i="3"/>
  <c r="M67" i="3"/>
  <c r="L67" i="3"/>
  <c r="K67" i="3"/>
  <c r="J67" i="3"/>
  <c r="Q66" i="3"/>
  <c r="S66" i="3" s="1"/>
  <c r="I66" i="3"/>
  <c r="Q65" i="3"/>
  <c r="S65" i="3" s="1"/>
  <c r="I65" i="3"/>
  <c r="Q64" i="3"/>
  <c r="S64" i="3" s="1"/>
  <c r="I64" i="3"/>
  <c r="Q63" i="3"/>
  <c r="S63" i="3" s="1"/>
  <c r="I63" i="3"/>
  <c r="Q62" i="3"/>
  <c r="S62" i="3" s="1"/>
  <c r="I62" i="3"/>
  <c r="Q61" i="3"/>
  <c r="S61" i="3" s="1"/>
  <c r="I61" i="3"/>
  <c r="Q60" i="3"/>
  <c r="S60" i="3" s="1"/>
  <c r="I60" i="3"/>
  <c r="Q59" i="3"/>
  <c r="S59" i="3" s="1"/>
  <c r="I59" i="3"/>
  <c r="Q58" i="3"/>
  <c r="S58" i="3" s="1"/>
  <c r="I58" i="3"/>
  <c r="Q57" i="3"/>
  <c r="S57" i="3" s="1"/>
  <c r="I57" i="3"/>
  <c r="Q56" i="3"/>
  <c r="S56" i="3" s="1"/>
  <c r="I56" i="3"/>
  <c r="Q55" i="3"/>
  <c r="S55" i="3" s="1"/>
  <c r="I55" i="3"/>
  <c r="Q54" i="3"/>
  <c r="S54" i="3" s="1"/>
  <c r="I54" i="3"/>
  <c r="Q53" i="3"/>
  <c r="S53" i="3" s="1"/>
  <c r="I53" i="3"/>
  <c r="Q52" i="3"/>
  <c r="S52" i="3" s="1"/>
  <c r="I52" i="3"/>
  <c r="Q51" i="3"/>
  <c r="S51" i="3" s="1"/>
  <c r="I51" i="3"/>
  <c r="Q50" i="3"/>
  <c r="S50" i="3" s="1"/>
  <c r="I50" i="3"/>
  <c r="Q49" i="3"/>
  <c r="S49" i="3" s="1"/>
  <c r="I49" i="3"/>
  <c r="Q48" i="3"/>
  <c r="S48" i="3" s="1"/>
  <c r="I48" i="3"/>
  <c r="Q47" i="3"/>
  <c r="S47" i="3" s="1"/>
  <c r="I47" i="3"/>
  <c r="Q46" i="3"/>
  <c r="S46" i="3" s="1"/>
  <c r="I46" i="3"/>
  <c r="Q45" i="3"/>
  <c r="S45" i="3" s="1"/>
  <c r="I45" i="3"/>
  <c r="Q44" i="3"/>
  <c r="S44" i="3" s="1"/>
  <c r="I44" i="3"/>
  <c r="Q43" i="3"/>
  <c r="S43" i="3" s="1"/>
  <c r="I43" i="3"/>
  <c r="Q42" i="3"/>
  <c r="S42" i="3" s="1"/>
  <c r="I42" i="3"/>
  <c r="Q41" i="3"/>
  <c r="S41" i="3" s="1"/>
  <c r="I41" i="3"/>
  <c r="Q40" i="3"/>
  <c r="S40" i="3" s="1"/>
  <c r="I40" i="3"/>
  <c r="Q39" i="3"/>
  <c r="S39" i="3" s="1"/>
  <c r="I39" i="3"/>
  <c r="P38" i="3"/>
  <c r="O38" i="3"/>
  <c r="M38" i="3"/>
  <c r="M68" i="3" s="1"/>
  <c r="M75" i="3" s="1"/>
  <c r="L38" i="3"/>
  <c r="L68" i="3" s="1"/>
  <c r="L75" i="3" s="1"/>
  <c r="K38" i="3"/>
  <c r="J38" i="3"/>
  <c r="Q37" i="3"/>
  <c r="S37" i="3" s="1"/>
  <c r="I37" i="3"/>
  <c r="Q36" i="3"/>
  <c r="S36" i="3" s="1"/>
  <c r="I36" i="3"/>
  <c r="Q35" i="3"/>
  <c r="S35" i="3" s="1"/>
  <c r="I35" i="3"/>
  <c r="Q34" i="3"/>
  <c r="S34" i="3" s="1"/>
  <c r="I34" i="3"/>
  <c r="Q33" i="3"/>
  <c r="S33" i="3" s="1"/>
  <c r="I33" i="3"/>
  <c r="Q32" i="3"/>
  <c r="S32" i="3" s="1"/>
  <c r="I32" i="3"/>
  <c r="Q31" i="3"/>
  <c r="S31" i="3" s="1"/>
  <c r="I31" i="3"/>
  <c r="Q30" i="3"/>
  <c r="S30" i="3" s="1"/>
  <c r="I30" i="3"/>
  <c r="Q29" i="3"/>
  <c r="S29" i="3" s="1"/>
  <c r="I29" i="3"/>
  <c r="Q28" i="3"/>
  <c r="S28" i="3" s="1"/>
  <c r="I28" i="3"/>
  <c r="Q27" i="3"/>
  <c r="S27" i="3" s="1"/>
  <c r="Q26" i="3"/>
  <c r="S26" i="3" s="1"/>
  <c r="I26" i="3"/>
  <c r="Q25" i="3"/>
  <c r="S25" i="3" s="1"/>
  <c r="I25" i="3"/>
  <c r="Q24" i="3"/>
  <c r="S24" i="3" s="1"/>
  <c r="I24" i="3"/>
  <c r="Q23" i="3"/>
  <c r="S23" i="3" s="1"/>
  <c r="I23" i="3"/>
  <c r="Q21" i="3"/>
  <c r="S21" i="3" s="1"/>
  <c r="I21" i="3"/>
  <c r="Q20" i="3"/>
  <c r="S20" i="3" s="1"/>
  <c r="I20" i="3"/>
  <c r="Q19" i="3"/>
  <c r="S19" i="3" s="1"/>
  <c r="I19" i="3"/>
  <c r="Q18" i="3"/>
  <c r="S18" i="3" s="1"/>
  <c r="I18" i="3"/>
  <c r="Q17" i="3"/>
  <c r="S17" i="3" s="1"/>
  <c r="I17" i="3"/>
  <c r="Q16" i="3"/>
  <c r="S16" i="3" s="1"/>
  <c r="I16" i="3"/>
  <c r="Q15" i="3"/>
  <c r="S15" i="3" s="1"/>
  <c r="I15" i="3"/>
  <c r="Q14" i="3"/>
  <c r="S14" i="3" s="1"/>
  <c r="I14" i="3"/>
  <c r="Q13" i="3"/>
  <c r="S13" i="3" s="1"/>
  <c r="I13" i="3"/>
  <c r="Q12" i="3"/>
  <c r="S12" i="3" s="1"/>
  <c r="I12" i="3"/>
  <c r="Q11" i="3"/>
  <c r="S11" i="3" s="1"/>
  <c r="I11" i="3"/>
  <c r="Q10" i="3"/>
  <c r="I10" i="3"/>
  <c r="S9" i="3"/>
  <c r="I9" i="3"/>
  <c r="J68" i="3" l="1"/>
  <c r="J75" i="3" s="1"/>
  <c r="K68" i="3"/>
  <c r="K75" i="3" s="1"/>
  <c r="O68" i="3"/>
  <c r="P68" i="3"/>
  <c r="P75" i="3" s="1"/>
  <c r="T60" i="3"/>
  <c r="T62" i="3"/>
  <c r="T61" i="3"/>
  <c r="T57" i="3"/>
  <c r="T54" i="3"/>
  <c r="T66" i="3"/>
  <c r="T51" i="3"/>
  <c r="T14" i="3"/>
  <c r="T48" i="3"/>
  <c r="T55" i="3"/>
  <c r="T59" i="3"/>
  <c r="T52" i="3"/>
  <c r="T56" i="3"/>
  <c r="T49" i="3"/>
  <c r="T64" i="3"/>
  <c r="T20" i="3"/>
  <c r="T33" i="3"/>
  <c r="T50" i="3"/>
  <c r="T44" i="3"/>
  <c r="T47" i="3"/>
  <c r="T39" i="3"/>
  <c r="T12" i="3"/>
  <c r="T18" i="3"/>
  <c r="T31" i="3"/>
  <c r="T37" i="3"/>
  <c r="T41" i="3"/>
  <c r="T46" i="3"/>
  <c r="T28" i="3"/>
  <c r="T34" i="3"/>
  <c r="T53" i="3"/>
  <c r="T58" i="3"/>
  <c r="T63" i="3"/>
  <c r="T65" i="3"/>
  <c r="I67" i="3"/>
  <c r="T42" i="3"/>
  <c r="T45" i="3"/>
  <c r="T30" i="3"/>
  <c r="T36" i="3"/>
  <c r="T25" i="3"/>
  <c r="T27" i="3"/>
  <c r="T24" i="3"/>
  <c r="T15" i="3"/>
  <c r="T21" i="3"/>
  <c r="T11" i="3"/>
  <c r="T17" i="3"/>
  <c r="T16" i="3"/>
  <c r="T13" i="3"/>
  <c r="T26" i="3"/>
  <c r="T23" i="3"/>
  <c r="T29" i="3"/>
  <c r="T35" i="3"/>
  <c r="T19" i="3"/>
  <c r="T32" i="3"/>
  <c r="I38" i="3"/>
  <c r="T43" i="3"/>
  <c r="S10" i="3"/>
  <c r="T10" i="3" s="1"/>
  <c r="T40" i="3"/>
  <c r="Q67" i="3"/>
  <c r="S67" i="3" s="1"/>
  <c r="T9" i="3"/>
  <c r="I68" i="3" l="1"/>
  <c r="I75" i="3" s="1"/>
  <c r="T67" i="3"/>
  <c r="K66" i="1" l="1"/>
  <c r="K67" i="1" s="1"/>
  <c r="K74" i="1" s="1"/>
  <c r="L66" i="1"/>
  <c r="L67" i="1" s="1"/>
  <c r="L74" i="1" s="1"/>
  <c r="M66" i="1"/>
  <c r="M67" i="1" s="1"/>
  <c r="M74" i="1" s="1"/>
  <c r="O66" i="1"/>
  <c r="O67" i="1" s="1"/>
  <c r="P66" i="1"/>
  <c r="P67" i="1" s="1"/>
  <c r="P74" i="1" s="1"/>
  <c r="Q61" i="1"/>
  <c r="S61" i="1" s="1"/>
  <c r="I61" i="1"/>
  <c r="Q60" i="1"/>
  <c r="S60" i="1" s="1"/>
  <c r="I60" i="1"/>
  <c r="Q59" i="1"/>
  <c r="S59" i="1" s="1"/>
  <c r="I59" i="1"/>
  <c r="Q58" i="1"/>
  <c r="S58" i="1" s="1"/>
  <c r="I58" i="1"/>
  <c r="Q57" i="1"/>
  <c r="S57" i="1" s="1"/>
  <c r="I57" i="1"/>
  <c r="Q56" i="1"/>
  <c r="S56" i="1" s="1"/>
  <c r="I56" i="1"/>
  <c r="Q55" i="1"/>
  <c r="S55" i="1" s="1"/>
  <c r="I55" i="1"/>
  <c r="Q54" i="1"/>
  <c r="S54" i="1" s="1"/>
  <c r="I54" i="1"/>
  <c r="Q53" i="1"/>
  <c r="S53" i="1" s="1"/>
  <c r="I53" i="1"/>
  <c r="Q52" i="1"/>
  <c r="S52" i="1" s="1"/>
  <c r="I52" i="1"/>
  <c r="Q51" i="1"/>
  <c r="S51" i="1" s="1"/>
  <c r="I51" i="1"/>
  <c r="Q50" i="1"/>
  <c r="S50" i="1" s="1"/>
  <c r="I50" i="1"/>
  <c r="Q49" i="1"/>
  <c r="S49" i="1" s="1"/>
  <c r="I49" i="1"/>
  <c r="Q28" i="1"/>
  <c r="S28" i="1" s="1"/>
  <c r="I28" i="1"/>
  <c r="Q27" i="1"/>
  <c r="S27" i="1" s="1"/>
  <c r="I27" i="1"/>
  <c r="Q26" i="1"/>
  <c r="S26" i="1" s="1"/>
  <c r="I26" i="1"/>
  <c r="Q25" i="1"/>
  <c r="S25" i="1" s="1"/>
  <c r="I25" i="1"/>
  <c r="Q24" i="1"/>
  <c r="S24" i="1" s="1"/>
  <c r="I24" i="1"/>
  <c r="Q23" i="1"/>
  <c r="S23" i="1" s="1"/>
  <c r="I23" i="1"/>
  <c r="Q22" i="1"/>
  <c r="S22" i="1" s="1"/>
  <c r="I22" i="1"/>
  <c r="Q21" i="1"/>
  <c r="S21" i="1" s="1"/>
  <c r="I21" i="1"/>
  <c r="Q20" i="1"/>
  <c r="S20" i="1" s="1"/>
  <c r="I20" i="1"/>
  <c r="Q19" i="1"/>
  <c r="S19" i="1" s="1"/>
  <c r="I19" i="1"/>
  <c r="Q18" i="1"/>
  <c r="S18" i="1" s="1"/>
  <c r="I18" i="1"/>
  <c r="Q17" i="1"/>
  <c r="I17" i="1"/>
  <c r="Q16" i="1"/>
  <c r="S16" i="1" s="1"/>
  <c r="I16" i="1"/>
  <c r="Q65" i="1"/>
  <c r="S65" i="1" s="1"/>
  <c r="I65" i="1"/>
  <c r="Q64" i="1"/>
  <c r="S64" i="1" s="1"/>
  <c r="I64" i="1"/>
  <c r="Q63" i="1"/>
  <c r="S63" i="1" s="1"/>
  <c r="I63" i="1"/>
  <c r="Q62" i="1"/>
  <c r="S62" i="1" s="1"/>
  <c r="I62" i="1"/>
  <c r="Q48" i="1"/>
  <c r="S48" i="1" s="1"/>
  <c r="I48" i="1"/>
  <c r="Q47" i="1"/>
  <c r="S47" i="1" s="1"/>
  <c r="I47" i="1"/>
  <c r="Q46" i="1"/>
  <c r="S46" i="1" s="1"/>
  <c r="I46" i="1"/>
  <c r="Q45" i="1"/>
  <c r="S45" i="1" s="1"/>
  <c r="I45" i="1"/>
  <c r="Q44" i="1"/>
  <c r="S44" i="1" s="1"/>
  <c r="I44" i="1"/>
  <c r="Q43" i="1"/>
  <c r="S43" i="1" s="1"/>
  <c r="I43" i="1"/>
  <c r="Q42" i="1"/>
  <c r="S42" i="1" s="1"/>
  <c r="I42" i="1"/>
  <c r="Q41" i="1"/>
  <c r="S41" i="1" s="1"/>
  <c r="I41" i="1"/>
  <c r="Q40" i="1"/>
  <c r="S40" i="1" s="1"/>
  <c r="I40" i="1"/>
  <c r="Q39" i="1"/>
  <c r="I39" i="1"/>
  <c r="Q36" i="1"/>
  <c r="S36" i="1" s="1"/>
  <c r="I36" i="1"/>
  <c r="T27" i="1" l="1"/>
  <c r="S39" i="1"/>
  <c r="T39" i="1" s="1"/>
  <c r="Q66" i="1"/>
  <c r="T40" i="1"/>
  <c r="I66" i="1"/>
  <c r="S17" i="1"/>
  <c r="T17" i="1" s="1"/>
  <c r="G9" i="2"/>
  <c r="R67" i="1"/>
  <c r="G7" i="2" s="1"/>
  <c r="T21" i="1"/>
  <c r="G8" i="2"/>
  <c r="T42" i="1"/>
  <c r="T48" i="1"/>
  <c r="T56" i="1"/>
  <c r="T45" i="1"/>
  <c r="T65" i="1"/>
  <c r="T59" i="1"/>
  <c r="T20" i="1"/>
  <c r="T26" i="1"/>
  <c r="T46" i="1"/>
  <c r="T44" i="1"/>
  <c r="T63" i="1"/>
  <c r="T51" i="1"/>
  <c r="T57" i="1"/>
  <c r="T54" i="1"/>
  <c r="T60" i="1"/>
  <c r="T36" i="1"/>
  <c r="T43" i="1"/>
  <c r="T62" i="1"/>
  <c r="T18" i="1"/>
  <c r="T24" i="1"/>
  <c r="T50" i="1"/>
  <c r="T52" i="1"/>
  <c r="T58" i="1"/>
  <c r="T49" i="1"/>
  <c r="T55" i="1"/>
  <c r="T61" i="1"/>
  <c r="T53" i="1"/>
  <c r="T23" i="1"/>
  <c r="T25" i="1"/>
  <c r="T28" i="1"/>
  <c r="T19" i="1"/>
  <c r="T16" i="1"/>
  <c r="T22" i="1"/>
  <c r="T64" i="1"/>
  <c r="T41" i="1"/>
  <c r="T47" i="1"/>
  <c r="F9" i="2" l="1"/>
  <c r="S66" i="1"/>
  <c r="D9" i="2"/>
  <c r="I10" i="1"/>
  <c r="I11" i="1"/>
  <c r="S11" i="1"/>
  <c r="I12" i="1"/>
  <c r="S12" i="1"/>
  <c r="T12" i="1" s="1"/>
  <c r="I13" i="1"/>
  <c r="Q13" i="1"/>
  <c r="S13" i="1" s="1"/>
  <c r="I14" i="1"/>
  <c r="Q14" i="1"/>
  <c r="S14" i="1" s="1"/>
  <c r="I15" i="1"/>
  <c r="Q15" i="1"/>
  <c r="S15" i="1" s="1"/>
  <c r="I29" i="1"/>
  <c r="Q29" i="1"/>
  <c r="I30" i="1"/>
  <c r="Q30" i="1"/>
  <c r="S30" i="1" s="1"/>
  <c r="I31" i="1"/>
  <c r="Q31" i="1"/>
  <c r="S31" i="1" s="1"/>
  <c r="I32" i="1"/>
  <c r="Q32" i="1"/>
  <c r="S32" i="1" s="1"/>
  <c r="I33" i="1"/>
  <c r="Q33" i="1"/>
  <c r="S33" i="1" s="1"/>
  <c r="I34" i="1"/>
  <c r="Q34" i="1"/>
  <c r="S34" i="1" s="1"/>
  <c r="I35" i="1"/>
  <c r="Q35" i="1"/>
  <c r="S35" i="1" s="1"/>
  <c r="S29" i="1" l="1"/>
  <c r="T29" i="1" s="1"/>
  <c r="Q37" i="1"/>
  <c r="I37" i="1"/>
  <c r="I67" i="1" s="1"/>
  <c r="I74" i="1" s="1"/>
  <c r="T32" i="1"/>
  <c r="T15" i="1"/>
  <c r="T35" i="1"/>
  <c r="T31" i="1"/>
  <c r="T34" i="1"/>
  <c r="T33" i="1"/>
  <c r="T13" i="1"/>
  <c r="T11" i="1"/>
  <c r="T14" i="1"/>
  <c r="T30" i="1"/>
  <c r="S10" i="1"/>
  <c r="T10" i="1" s="1"/>
  <c r="S37" i="1" l="1"/>
  <c r="D8" i="2" s="1"/>
  <c r="I8" i="2" s="1"/>
  <c r="F8" i="2"/>
  <c r="Q67" i="1"/>
  <c r="F7" i="2" l="1"/>
  <c r="S67" i="1"/>
  <c r="T37" i="1"/>
  <c r="T66" i="1"/>
  <c r="D7" i="2" l="1"/>
  <c r="Q70" i="1"/>
  <c r="F16" i="2" s="1"/>
  <c r="Q69" i="1"/>
  <c r="F13" i="2" s="1"/>
  <c r="Q68" i="1"/>
  <c r="T67" i="1"/>
  <c r="R70" i="1" l="1"/>
  <c r="G16" i="2" s="1"/>
  <c r="R69" i="1"/>
  <c r="S69" i="1"/>
  <c r="D13" i="2" s="1"/>
  <c r="G13" i="2"/>
  <c r="R68" i="1"/>
  <c r="G10" i="2" s="1"/>
  <c r="F10" i="2"/>
  <c r="H8" i="2"/>
  <c r="Q71" i="1"/>
  <c r="Q72" i="1"/>
  <c r="O72" i="1" s="1"/>
  <c r="S70" i="1" l="1"/>
  <c r="D16" i="2" s="1"/>
  <c r="T69" i="1"/>
  <c r="R71" i="1"/>
  <c r="S71" i="1" s="1"/>
  <c r="T71" i="1" s="1"/>
  <c r="F21" i="2"/>
  <c r="F25" i="2" s="1"/>
  <c r="D14" i="2"/>
  <c r="D15" i="2" s="1"/>
  <c r="S68" i="1"/>
  <c r="O71" i="1"/>
  <c r="O73" i="1" s="1"/>
  <c r="O74" i="1" s="1"/>
  <c r="O75" i="1" s="1"/>
  <c r="R72" i="1"/>
  <c r="S72" i="1" s="1"/>
  <c r="T72" i="1" s="1"/>
  <c r="Q73" i="1"/>
  <c r="Q74" i="1" s="1"/>
  <c r="T70" i="1" l="1"/>
  <c r="T68" i="1"/>
  <c r="D10" i="2"/>
  <c r="F14" i="2"/>
  <c r="I14" i="2" s="1"/>
  <c r="H14" i="2"/>
  <c r="D17" i="2"/>
  <c r="G21" i="2"/>
  <c r="G25" i="2" s="1"/>
  <c r="F15" i="2"/>
  <c r="G15" i="2" s="1"/>
  <c r="D21" i="2"/>
  <c r="R73" i="1"/>
  <c r="R74" i="1" s="1"/>
  <c r="S73" i="1"/>
  <c r="T73" i="1" s="1"/>
  <c r="D22" i="2" l="1"/>
  <c r="F22" i="2" s="1"/>
  <c r="F23" i="2" s="1"/>
  <c r="F17" i="2"/>
  <c r="F18" i="2" s="1"/>
  <c r="D18" i="2"/>
  <c r="G14" i="2"/>
  <c r="D11" i="2"/>
  <c r="D25" i="2"/>
  <c r="S74" i="1"/>
  <c r="T74" i="1" s="1"/>
  <c r="D23" i="2" l="1"/>
  <c r="G23" i="2" s="1"/>
  <c r="G18" i="2"/>
  <c r="D26" i="2"/>
  <c r="F11" i="2"/>
  <c r="D12" i="2"/>
  <c r="G17" i="2"/>
  <c r="G22" i="2"/>
  <c r="S75" i="1"/>
  <c r="S76" i="1" s="1"/>
  <c r="D27" i="2" l="1"/>
  <c r="F26" i="2"/>
  <c r="C33" i="2" s="1"/>
  <c r="C34" i="2" s="1"/>
  <c r="F12" i="2"/>
  <c r="F27" i="2" s="1"/>
  <c r="C40" i="2" s="1"/>
  <c r="C41" i="2" s="1"/>
  <c r="G11" i="2"/>
  <c r="G26" i="2" s="1"/>
  <c r="C46" i="2" l="1"/>
  <c r="G12" i="2"/>
  <c r="G27" i="2" s="1"/>
  <c r="Q38" i="3"/>
  <c r="S38" i="3" s="1"/>
  <c r="T38" i="3" s="1"/>
  <c r="Q68" i="3" l="1"/>
  <c r="S68" i="3" s="1"/>
  <c r="Q70" i="3" l="1"/>
  <c r="Q69" i="3"/>
  <c r="R69" i="3" s="1"/>
  <c r="R70" i="3"/>
  <c r="S70" i="3" s="1"/>
  <c r="T68" i="3"/>
  <c r="Q71" i="3"/>
  <c r="T70" i="3" l="1"/>
  <c r="Q72" i="3"/>
  <c r="Q73" i="3"/>
  <c r="R71" i="3"/>
  <c r="S71" i="3" s="1"/>
  <c r="T71" i="3" s="1"/>
  <c r="S69" i="3"/>
  <c r="Q74" i="3" l="1"/>
  <c r="Q75" i="3" s="1"/>
  <c r="T69" i="3"/>
  <c r="R73" i="3"/>
  <c r="S73" i="3" s="1"/>
  <c r="T73" i="3" s="1"/>
  <c r="O73" i="3"/>
  <c r="R72" i="3"/>
  <c r="O72" i="3"/>
  <c r="R74" i="3" l="1"/>
  <c r="R75" i="3" s="1"/>
  <c r="O74" i="3"/>
  <c r="O75" i="3" s="1"/>
  <c r="O76" i="3" s="1"/>
  <c r="S75" i="3"/>
  <c r="T75" i="3" s="1"/>
  <c r="S72" i="3"/>
  <c r="T72" i="3" s="1"/>
  <c r="S76" i="3" l="1"/>
  <c r="S77" i="3" s="1"/>
  <c r="S74" i="3"/>
  <c r="T74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生駒市</author>
  </authors>
  <commentList>
    <comment ref="W23" authorId="0" shapeId="0" xr:uid="{066E677A-3EDA-461B-8D00-718487EFACB3}">
      <text>
        <r>
          <rPr>
            <b/>
            <sz val="12"/>
            <color indexed="81"/>
            <rFont val="MS P ゴシック"/>
            <family val="3"/>
            <charset val="128"/>
          </rPr>
          <t>仮設足場費を入力</t>
        </r>
      </text>
    </comment>
  </commentList>
</comments>
</file>

<file path=xl/sharedStrings.xml><?xml version="1.0" encoding="utf-8"?>
<sst xmlns="http://schemas.openxmlformats.org/spreadsheetml/2006/main" count="232" uniqueCount="132">
  <si>
    <t>合計</t>
    <rPh sb="0" eb="2">
      <t>ゴウケイ</t>
    </rPh>
    <phoneticPr fontId="3"/>
  </si>
  <si>
    <t>消費税</t>
    <rPh sb="0" eb="3">
      <t>ショウヒゼイ</t>
    </rPh>
    <phoneticPr fontId="4"/>
  </si>
  <si>
    <t>工事費計</t>
    <rPh sb="0" eb="3">
      <t>コウジヒ</t>
    </rPh>
    <rPh sb="3" eb="4">
      <t>ケイ</t>
    </rPh>
    <phoneticPr fontId="3"/>
  </si>
  <si>
    <t>一般管理費</t>
    <rPh sb="0" eb="2">
      <t>イッパン</t>
    </rPh>
    <rPh sb="2" eb="5">
      <t>カンリヒ</t>
    </rPh>
    <phoneticPr fontId="3"/>
  </si>
  <si>
    <t>現場管理費</t>
    <rPh sb="0" eb="2">
      <t>ゲンバ</t>
    </rPh>
    <rPh sb="2" eb="5">
      <t>カンリヒ</t>
    </rPh>
    <phoneticPr fontId="3"/>
  </si>
  <si>
    <t>共通仮設費</t>
    <rPh sb="0" eb="2">
      <t>キョウツウ</t>
    </rPh>
    <rPh sb="2" eb="4">
      <t>カセツ</t>
    </rPh>
    <rPh sb="4" eb="5">
      <t>ヒ</t>
    </rPh>
    <phoneticPr fontId="3"/>
  </si>
  <si>
    <t>間接
工事費</t>
    <rPh sb="0" eb="2">
      <t>カンセツ</t>
    </rPh>
    <rPh sb="3" eb="6">
      <t>コウジヒ</t>
    </rPh>
    <phoneticPr fontId="4"/>
  </si>
  <si>
    <t>労務費</t>
    <rPh sb="0" eb="3">
      <t>ロウムヒ</t>
    </rPh>
    <phoneticPr fontId="1"/>
  </si>
  <si>
    <t>材料費</t>
    <rPh sb="0" eb="3">
      <t>ザイリョウヒ</t>
    </rPh>
    <phoneticPr fontId="1"/>
  </si>
  <si>
    <t>付帯
工事費</t>
    <rPh sb="0" eb="2">
      <t>フタイ</t>
    </rPh>
    <rPh sb="3" eb="5">
      <t>コウジ</t>
    </rPh>
    <rPh sb="5" eb="6">
      <t>ヒ</t>
    </rPh>
    <phoneticPr fontId="1"/>
  </si>
  <si>
    <t>本工事費</t>
    <rPh sb="0" eb="1">
      <t>ホン</t>
    </rPh>
    <rPh sb="1" eb="4">
      <t>コウジヒ</t>
    </rPh>
    <phoneticPr fontId="1"/>
  </si>
  <si>
    <t>金額 [円]
(C)=
(A)×(B)</t>
    <rPh sb="0" eb="2">
      <t>キンガク</t>
    </rPh>
    <rPh sb="4" eb="5">
      <t>エン</t>
    </rPh>
    <phoneticPr fontId="3"/>
  </si>
  <si>
    <t>単価 [円]
(B)</t>
    <rPh sb="0" eb="2">
      <t>タンカ</t>
    </rPh>
    <phoneticPr fontId="3"/>
  </si>
  <si>
    <t>数量
(A)</t>
    <rPh sb="0" eb="2">
      <t>スウリョウ</t>
    </rPh>
    <phoneticPr fontId="3"/>
  </si>
  <si>
    <t>補助対象
経費合計
(D)</t>
    <rPh sb="0" eb="2">
      <t>ホジョ</t>
    </rPh>
    <rPh sb="2" eb="4">
      <t>タイショウ</t>
    </rPh>
    <rPh sb="5" eb="7">
      <t>ケイヒ</t>
    </rPh>
    <rPh sb="7" eb="9">
      <t>ゴウケイ</t>
    </rPh>
    <phoneticPr fontId="3"/>
  </si>
  <si>
    <t>工事費</t>
    <rPh sb="0" eb="2">
      <t>コウジ</t>
    </rPh>
    <rPh sb="2" eb="3">
      <t>ヒ</t>
    </rPh>
    <phoneticPr fontId="1"/>
  </si>
  <si>
    <t>内容</t>
    <rPh sb="0" eb="2">
      <t>ナイヨウ</t>
    </rPh>
    <phoneticPr fontId="3"/>
  </si>
  <si>
    <t>項目</t>
    <rPh sb="0" eb="2">
      <t>コウモク</t>
    </rPh>
    <phoneticPr fontId="3"/>
  </si>
  <si>
    <t>(C)=(F)
であるか</t>
    <phoneticPr fontId="4"/>
  </si>
  <si>
    <t>合計
(F)=
(D)+(E)</t>
    <rPh sb="0" eb="2">
      <t>ゴウケイ</t>
    </rPh>
    <phoneticPr fontId="3"/>
  </si>
  <si>
    <t>補助対象
外経費
(E)</t>
    <rPh sb="0" eb="2">
      <t>ホジョ</t>
    </rPh>
    <rPh sb="2" eb="4">
      <t>タイショウ</t>
    </rPh>
    <rPh sb="5" eb="6">
      <t>ガイ</t>
    </rPh>
    <rPh sb="6" eb="8">
      <t>ケイヒ</t>
    </rPh>
    <phoneticPr fontId="3"/>
  </si>
  <si>
    <t>補助対象経費</t>
    <rPh sb="0" eb="4">
      <t>ホジョタイショウ</t>
    </rPh>
    <rPh sb="4" eb="6">
      <t>ケイヒ</t>
    </rPh>
    <phoneticPr fontId="3"/>
  </si>
  <si>
    <t>仕様</t>
    <rPh sb="0" eb="2">
      <t>シヨウ</t>
    </rPh>
    <phoneticPr fontId="3"/>
  </si>
  <si>
    <t>経費内訳書（ 申請時 ・ 実績報告時 ）</t>
    <rPh sb="0" eb="2">
      <t>ケイヒ</t>
    </rPh>
    <rPh sb="2" eb="4">
      <t>ウチワケ</t>
    </rPh>
    <rPh sb="4" eb="5">
      <t>ショ</t>
    </rPh>
    <rPh sb="7" eb="10">
      <t>シンセイジ</t>
    </rPh>
    <rPh sb="13" eb="15">
      <t>ジッセキ</t>
    </rPh>
    <rPh sb="15" eb="18">
      <t>ホウコクジ</t>
    </rPh>
    <phoneticPr fontId="3"/>
  </si>
  <si>
    <t>建物名称</t>
    <rPh sb="0" eb="2">
      <t>タテモノ</t>
    </rPh>
    <rPh sb="2" eb="4">
      <t>メイショウ</t>
    </rPh>
    <phoneticPr fontId="3"/>
  </si>
  <si>
    <t>様式ア</t>
    <rPh sb="0" eb="2">
      <t>ヨウシキ</t>
    </rPh>
    <phoneticPr fontId="2"/>
  </si>
  <si>
    <t xml:space="preserve"> </t>
    <phoneticPr fontId="2"/>
  </si>
  <si>
    <t>蓄電池</t>
    <rPh sb="0" eb="3">
      <t>チクデンチ</t>
    </rPh>
    <phoneticPr fontId="2"/>
  </si>
  <si>
    <t>直接工事費</t>
    <rPh sb="0" eb="2">
      <t>チョクセツ</t>
    </rPh>
    <rPh sb="2" eb="5">
      <t>コウジヒ</t>
    </rPh>
    <phoneticPr fontId="2"/>
  </si>
  <si>
    <t>小　計</t>
    <rPh sb="0" eb="1">
      <t>ショウ</t>
    </rPh>
    <rPh sb="2" eb="3">
      <t>ケイ</t>
    </rPh>
    <phoneticPr fontId="3"/>
  </si>
  <si>
    <t>太陽光発電設備</t>
    <rPh sb="0" eb="3">
      <t>タイヨウコウ</t>
    </rPh>
    <rPh sb="3" eb="5">
      <t>ハツデン</t>
    </rPh>
    <rPh sb="5" eb="7">
      <t>セツビ</t>
    </rPh>
    <phoneticPr fontId="2"/>
  </si>
  <si>
    <t>※小数点第2位以下切捨</t>
    <phoneticPr fontId="17"/>
  </si>
  <si>
    <t>円</t>
    <rPh sb="0" eb="1">
      <t>エン</t>
    </rPh>
    <phoneticPr fontId="17"/>
  </si>
  <si>
    <r>
      <t xml:space="preserve">補助金額
</t>
    </r>
    <r>
      <rPr>
        <sz val="9"/>
        <rFont val="BIZ UDゴシック"/>
        <family val="3"/>
        <charset val="128"/>
      </rPr>
      <t>（補助対象経費の3分の2、算出された額に千円未満の端数が生じる場合は切捨）</t>
    </r>
    <rPh sb="0" eb="4">
      <t>ホジョキンガク</t>
    </rPh>
    <phoneticPr fontId="17"/>
  </si>
  <si>
    <t>kWh</t>
    <phoneticPr fontId="17"/>
  </si>
  <si>
    <t>(2) 蓄電池</t>
    <rPh sb="4" eb="7">
      <t>チクデンチ</t>
    </rPh>
    <phoneticPr fontId="17"/>
  </si>
  <si>
    <t>※太陽電池モジュールの日本産業規格等に基づく公称最大出力の合計値又はパワーコンディショナーの定格出力合計値のいずれか低い方、小数点第2位以下切捨</t>
    <phoneticPr fontId="17"/>
  </si>
  <si>
    <t>kW　</t>
    <phoneticPr fontId="17"/>
  </si>
  <si>
    <t>(1) 太陽光発電設備</t>
    <rPh sb="4" eb="7">
      <t>タイヨウコウ</t>
    </rPh>
    <rPh sb="7" eb="9">
      <t>ハツデン</t>
    </rPh>
    <rPh sb="9" eb="11">
      <t>セツビ</t>
    </rPh>
    <phoneticPr fontId="17"/>
  </si>
  <si>
    <t>２　補助金額</t>
    <rPh sb="2" eb="6">
      <t>ホジョキンガク</t>
    </rPh>
    <phoneticPr fontId="17"/>
  </si>
  <si>
    <t>蓄電池</t>
    <rPh sb="0" eb="3">
      <t>チクデンチ</t>
    </rPh>
    <phoneticPr fontId="17"/>
  </si>
  <si>
    <t>太陽光</t>
    <rPh sb="0" eb="3">
      <t>タイヨウコウ</t>
    </rPh>
    <phoneticPr fontId="17"/>
  </si>
  <si>
    <t>全体</t>
    <rPh sb="0" eb="2">
      <t>ゼンタイ</t>
    </rPh>
    <phoneticPr fontId="17"/>
  </si>
  <si>
    <t>一般管理費</t>
    <rPh sb="0" eb="5">
      <t>イッパンカンリヒ</t>
    </rPh>
    <phoneticPr fontId="3"/>
  </si>
  <si>
    <t>現場管理費</t>
    <rPh sb="0" eb="5">
      <t>ゲンバカンリヒ</t>
    </rPh>
    <phoneticPr fontId="3"/>
  </si>
  <si>
    <t>共通仮設費</t>
    <rPh sb="0" eb="5">
      <t>キョウツウカセツヒ</t>
    </rPh>
    <phoneticPr fontId="3"/>
  </si>
  <si>
    <t>太陽光</t>
    <phoneticPr fontId="17"/>
  </si>
  <si>
    <t>直接工事費</t>
    <rPh sb="0" eb="5">
      <t>チョクセツコウジヒ</t>
    </rPh>
    <phoneticPr fontId="3"/>
  </si>
  <si>
    <t>補助対象外</t>
    <rPh sb="0" eb="5">
      <t>ホジョタイショウガイ</t>
    </rPh>
    <phoneticPr fontId="3"/>
  </si>
  <si>
    <t>補助対象</t>
    <rPh sb="0" eb="4">
      <t>ホジョタイショウ</t>
    </rPh>
    <phoneticPr fontId="3"/>
  </si>
  <si>
    <t>全体</t>
    <rPh sb="0" eb="2">
      <t>ゼンタイ</t>
    </rPh>
    <phoneticPr fontId="3"/>
  </si>
  <si>
    <t>内訳</t>
    <rPh sb="0" eb="2">
      <t>ウチワケ</t>
    </rPh>
    <phoneticPr fontId="17"/>
  </si>
  <si>
    <t>区分</t>
    <rPh sb="0" eb="2">
      <t>クブン</t>
    </rPh>
    <phoneticPr fontId="17"/>
  </si>
  <si>
    <t>１　補助対象経費</t>
    <rPh sb="2" eb="6">
      <t>ホジョタイショウ</t>
    </rPh>
    <rPh sb="6" eb="8">
      <t>ケイヒ</t>
    </rPh>
    <phoneticPr fontId="17"/>
  </si>
  <si>
    <t>補助金額計算シート</t>
    <rPh sb="0" eb="2">
      <t>ホジョ</t>
    </rPh>
    <rPh sb="2" eb="4">
      <t>キンガク</t>
    </rPh>
    <rPh sb="3" eb="4">
      <t>ガク</t>
    </rPh>
    <rPh sb="4" eb="6">
      <t>ケイサン</t>
    </rPh>
    <phoneticPr fontId="3"/>
  </si>
  <si>
    <t>様式イ</t>
    <rPh sb="0" eb="2">
      <t>ヨウシキ</t>
    </rPh>
    <phoneticPr fontId="17"/>
  </si>
  <si>
    <t>(3) 補助金額合計</t>
    <rPh sb="4" eb="8">
      <t>ホジョキンガク</t>
    </rPh>
    <rPh sb="8" eb="10">
      <t>ゴウケイ</t>
    </rPh>
    <phoneticPr fontId="2"/>
  </si>
  <si>
    <t>太陽光・蓄電池の補助金額合計</t>
    <rPh sb="0" eb="3">
      <t>タイヨウコウ</t>
    </rPh>
    <rPh sb="4" eb="7">
      <t>チクデンチ</t>
    </rPh>
    <rPh sb="8" eb="12">
      <t>ホジョキンガク</t>
    </rPh>
    <rPh sb="12" eb="14">
      <t>ゴウケイ</t>
    </rPh>
    <phoneticPr fontId="2"/>
  </si>
  <si>
    <t>円</t>
    <rPh sb="0" eb="1">
      <t>エン</t>
    </rPh>
    <phoneticPr fontId="2"/>
  </si>
  <si>
    <r>
      <t>設備容量</t>
    </r>
    <r>
      <rPr>
        <vertAlign val="superscript"/>
        <sz val="10"/>
        <rFont val="BIZ UDゴシック"/>
        <family val="3"/>
        <charset val="128"/>
      </rPr>
      <t>※</t>
    </r>
    <rPh sb="0" eb="4">
      <t>セツビヨウリョウ</t>
    </rPh>
    <phoneticPr fontId="17"/>
  </si>
  <si>
    <r>
      <t xml:space="preserve">補助対象経費
</t>
    </r>
    <r>
      <rPr>
        <sz val="9"/>
        <rFont val="BIZ UDゴシック"/>
        <family val="3"/>
        <charset val="128"/>
      </rPr>
      <t>　太陽光10kW以上：上限273千円/kW
　太陽光10kW未満：上限365千円/kW</t>
    </r>
    <rPh sb="0" eb="4">
      <t>ホジョタイショウ</t>
    </rPh>
    <rPh sb="4" eb="6">
      <t>ケイヒ</t>
    </rPh>
    <phoneticPr fontId="17"/>
  </si>
  <si>
    <r>
      <t>定格容量</t>
    </r>
    <r>
      <rPr>
        <vertAlign val="superscript"/>
        <sz val="10"/>
        <rFont val="BIZ UDゴシック"/>
        <family val="3"/>
        <charset val="128"/>
      </rPr>
      <t>※</t>
    </r>
    <rPh sb="0" eb="2">
      <t>テイカク</t>
    </rPh>
    <rPh sb="2" eb="4">
      <t>ヨウリョウ</t>
    </rPh>
    <phoneticPr fontId="17"/>
  </si>
  <si>
    <t>直接経費</t>
    <rPh sb="0" eb="2">
      <t>チョクセツ</t>
    </rPh>
    <rPh sb="2" eb="4">
      <t>ケイヒ</t>
    </rPh>
    <phoneticPr fontId="1"/>
  </si>
  <si>
    <r>
      <t xml:space="preserve">補助対象経費
</t>
    </r>
    <r>
      <rPr>
        <sz val="9"/>
        <rFont val="BIZ UDゴシック"/>
        <family val="3"/>
        <charset val="128"/>
      </rPr>
      <t>　太陽光10kW以上：上限173千円/kWh
　太陽光10kW未満：上限235千円/kW</t>
    </r>
    <r>
      <rPr>
        <sz val="10"/>
        <rFont val="BIZ UDゴシック"/>
        <family val="3"/>
        <charset val="128"/>
      </rPr>
      <t>h</t>
    </r>
    <rPh sb="0" eb="4">
      <t>ホジョタイショウ</t>
    </rPh>
    <rPh sb="4" eb="6">
      <t>ケイヒ</t>
    </rPh>
    <phoneticPr fontId="17"/>
  </si>
  <si>
    <t>太陽光ﾊﾟﾈﾙ</t>
  </si>
  <si>
    <t>ﾊﾟﾜｰｺﾝﾃﾞｨｼｮﾅ 三相 50kW</t>
  </si>
  <si>
    <t>ﾊﾟﾜｰｺﾝﾃﾞｨｼｮﾅ 単相 4.95kW</t>
  </si>
  <si>
    <t>変圧器(屋外設置型) 50KVA 440/210V</t>
  </si>
  <si>
    <t>計測装置</t>
  </si>
  <si>
    <t>ドラムケーブル</t>
  </si>
  <si>
    <t>日射・気温計</t>
  </si>
  <si>
    <t>600Vﾋﾞﾆﾙ絶縁電線</t>
  </si>
  <si>
    <t>600V架橋ﾎﾟﾘ絶縁ﾋﾞﾆﾙｼｰｽｹｰﾌﾞﾙ</t>
  </si>
  <si>
    <t>ﾄﾘﾌﾟﾚｯｸｽ形架橋ﾎﾟﾘｴﾁﾚﾝｹｰﾌﾞﾙ</t>
  </si>
  <si>
    <t>メッセンジャーワイヤー</t>
  </si>
  <si>
    <t>耐衝撃性硬質ﾋﾞﾆﾙ電線管</t>
  </si>
  <si>
    <t>ｹｰﾌﾞﾙﾗｯｸ ｽｰﾊﾟｰﾀﾞｲﾏ製</t>
  </si>
  <si>
    <t>労務費</t>
  </si>
  <si>
    <t>ｷｭｰﾋﾞｸﾙ改造費</t>
  </si>
  <si>
    <t>試験調整費</t>
  </si>
  <si>
    <t>電気試験費</t>
  </si>
  <si>
    <t>重機費</t>
  </si>
  <si>
    <t>LR5-72HTH-585M</t>
  </si>
  <si>
    <t>HUAWEI SUN2000-50KTL-NHM3</t>
  </si>
  <si>
    <t>HUAWEI SUN2000-4.95KTL-JPL1</t>
  </si>
  <si>
    <t>鶴田電機 PPSC-50KOCS(20004)</t>
  </si>
  <si>
    <t>HUAWEI SmartLogger3000A</t>
  </si>
  <si>
    <t>IV 5.5sq</t>
  </si>
  <si>
    <t>CV 3.5sq-3C</t>
  </si>
  <si>
    <t>600V CVT 22sq</t>
  </si>
  <si>
    <t>55mm2</t>
  </si>
  <si>
    <t>HIVE22mm</t>
  </si>
  <si>
    <t>直線形 70×200mm</t>
  </si>
  <si>
    <t>蓄電池ｼｽﾃﾑ</t>
  </si>
  <si>
    <t>機器取付金物</t>
  </si>
  <si>
    <t>搬入据付費</t>
  </si>
  <si>
    <t>雑材料</t>
  </si>
  <si>
    <t>試運転調整費</t>
  </si>
  <si>
    <t>15.36kWh HUAWEI</t>
  </si>
  <si>
    <t>単位</t>
    <rPh sb="0" eb="2">
      <t>タンイ</t>
    </rPh>
    <phoneticPr fontId="3"/>
  </si>
  <si>
    <t>組</t>
    <rPh sb="0" eb="1">
      <t>ク</t>
    </rPh>
    <phoneticPr fontId="2"/>
  </si>
  <si>
    <t>式</t>
  </si>
  <si>
    <t>式</t>
    <rPh sb="0" eb="1">
      <t>シキ</t>
    </rPh>
    <phoneticPr fontId="2"/>
  </si>
  <si>
    <t>m</t>
    <phoneticPr fontId="2"/>
  </si>
  <si>
    <t>人</t>
  </si>
  <si>
    <t>人</t>
    <rPh sb="0" eb="1">
      <t>ニン</t>
    </rPh>
    <phoneticPr fontId="2"/>
  </si>
  <si>
    <t>枚</t>
  </si>
  <si>
    <t>台</t>
  </si>
  <si>
    <t>ｍ</t>
  </si>
  <si>
    <t>←入力してください。</t>
    <rPh sb="1" eb="3">
      <t>ニュウリョク</t>
    </rPh>
    <phoneticPr fontId="2"/>
  </si>
  <si>
    <t>機械
器具費</t>
    <rPh sb="0" eb="2">
      <t>キカイ</t>
    </rPh>
    <rPh sb="3" eb="6">
      <t>キグヒ</t>
    </rPh>
    <phoneticPr fontId="1"/>
  </si>
  <si>
    <t>測量及
試験費</t>
    <rPh sb="0" eb="2">
      <t>ソクリョウ</t>
    </rPh>
    <rPh sb="2" eb="3">
      <t>キュウ</t>
    </rPh>
    <rPh sb="4" eb="6">
      <t>シケン</t>
    </rPh>
    <rPh sb="6" eb="7">
      <t>ヒ</t>
    </rPh>
    <phoneticPr fontId="1"/>
  </si>
  <si>
    <t>設計費</t>
  </si>
  <si>
    <t>監理費</t>
  </si>
  <si>
    <t>合　計</t>
    <rPh sb="0" eb="1">
      <t>ゴウ</t>
    </rPh>
    <rPh sb="2" eb="3">
      <t>ケイ</t>
    </rPh>
    <phoneticPr fontId="3"/>
  </si>
  <si>
    <t>中　計</t>
    <rPh sb="0" eb="1">
      <t>ナカ</t>
    </rPh>
    <rPh sb="2" eb="3">
      <t>ケイ</t>
    </rPh>
    <phoneticPr fontId="2"/>
  </si>
  <si>
    <t>中　計</t>
    <rPh sb="0" eb="1">
      <t>チュウ</t>
    </rPh>
    <rPh sb="2" eb="3">
      <t>ケイ</t>
    </rPh>
    <phoneticPr fontId="3"/>
  </si>
  <si>
    <t>設備費
業務費
事務費</t>
    <rPh sb="0" eb="3">
      <t>セツビヒ</t>
    </rPh>
    <rPh sb="4" eb="7">
      <t>ギョウムヒ</t>
    </rPh>
    <rPh sb="8" eb="11">
      <t>ジムヒ</t>
    </rPh>
    <phoneticPr fontId="1"/>
  </si>
  <si>
    <t>設備費・業務費・事務費</t>
    <rPh sb="0" eb="3">
      <t>セツビヒ</t>
    </rPh>
    <rPh sb="4" eb="7">
      <t>ギョウムヒ</t>
    </rPh>
    <rPh sb="8" eb="11">
      <t>ジムヒ</t>
    </rPh>
    <phoneticPr fontId="1"/>
  </si>
  <si>
    <t>ー</t>
  </si>
  <si>
    <t>ー</t>
    <phoneticPr fontId="1"/>
  </si>
  <si>
    <t>仮設足場</t>
    <rPh sb="0" eb="2">
      <t>カセツ</t>
    </rPh>
    <rPh sb="2" eb="4">
      <t>アシバ</t>
    </rPh>
    <phoneticPr fontId="2"/>
  </si>
  <si>
    <t>工事費</t>
    <rPh sb="0" eb="3">
      <t>コウジヒ</t>
    </rPh>
    <phoneticPr fontId="2"/>
  </si>
  <si>
    <t>補助対象経費</t>
    <rPh sb="0" eb="6">
      <t>ホジョタイショウケイヒ</t>
    </rPh>
    <phoneticPr fontId="2"/>
  </si>
  <si>
    <t>補助対象外経費</t>
    <rPh sb="0" eb="5">
      <t>ホジョタイショウガイ</t>
    </rPh>
    <rPh sb="5" eb="7">
      <t>ケイヒ</t>
    </rPh>
    <phoneticPr fontId="2"/>
  </si>
  <si>
    <t>直接工事費</t>
    <rPh sb="0" eb="5">
      <t>チョクセツコウジヒ</t>
    </rPh>
    <phoneticPr fontId="2"/>
  </si>
  <si>
    <t>手順</t>
    <rPh sb="0" eb="2">
      <t>テジュン</t>
    </rPh>
    <phoneticPr fontId="2"/>
  </si>
  <si>
    <t>★仮設足場がある場合の経費の算出方法</t>
    <rPh sb="1" eb="3">
      <t>カセツ</t>
    </rPh>
    <rPh sb="3" eb="5">
      <t>アシバ</t>
    </rPh>
    <rPh sb="8" eb="10">
      <t>バアイ</t>
    </rPh>
    <rPh sb="11" eb="13">
      <t>ケイヒ</t>
    </rPh>
    <rPh sb="14" eb="18">
      <t>サンシュツホウホウ</t>
    </rPh>
    <phoneticPr fontId="2"/>
  </si>
  <si>
    <t>　① W列23行に仮設足場費を入力</t>
    <rPh sb="4" eb="5">
      <t>レツ</t>
    </rPh>
    <rPh sb="7" eb="8">
      <t>ギョウ</t>
    </rPh>
    <rPh sb="9" eb="11">
      <t>カセツ</t>
    </rPh>
    <rPh sb="11" eb="13">
      <t>アシバ</t>
    </rPh>
    <rPh sb="13" eb="14">
      <t>ヒ</t>
    </rPh>
    <rPh sb="15" eb="17">
      <t>ニュウリョク</t>
    </rPh>
    <phoneticPr fontId="2"/>
  </si>
  <si>
    <t>　② 仮設足場の金額を左記表に入力する前の直接工事費の工事費（I列68行）・補助対象経費（Q列68行）・補助対象外経費（R列68行）を、W～Y列24行に入力</t>
    <rPh sb="3" eb="5">
      <t>カセツ</t>
    </rPh>
    <rPh sb="5" eb="7">
      <t>アシバ</t>
    </rPh>
    <rPh sb="8" eb="10">
      <t>キンガク</t>
    </rPh>
    <rPh sb="11" eb="13">
      <t>サキ</t>
    </rPh>
    <rPh sb="13" eb="14">
      <t>ヒョウ</t>
    </rPh>
    <rPh sb="15" eb="17">
      <t>ニュウリョク</t>
    </rPh>
    <rPh sb="19" eb="20">
      <t>マエ</t>
    </rPh>
    <rPh sb="21" eb="23">
      <t>チョクセツ</t>
    </rPh>
    <rPh sb="23" eb="26">
      <t>コウジヒ</t>
    </rPh>
    <rPh sb="27" eb="30">
      <t>コウジヒ</t>
    </rPh>
    <rPh sb="32" eb="33">
      <t>レツ</t>
    </rPh>
    <rPh sb="35" eb="36">
      <t>ギョウ</t>
    </rPh>
    <rPh sb="38" eb="44">
      <t>ホジョタイショウケイヒ</t>
    </rPh>
    <rPh sb="46" eb="47">
      <t>レツ</t>
    </rPh>
    <rPh sb="49" eb="50">
      <t>ギョウ</t>
    </rPh>
    <rPh sb="52" eb="57">
      <t>ホジョタイショウガイ</t>
    </rPh>
    <rPh sb="57" eb="59">
      <t>ケイヒ</t>
    </rPh>
    <rPh sb="61" eb="62">
      <t>レツ</t>
    </rPh>
    <rPh sb="64" eb="65">
      <t>ギョウ</t>
    </rPh>
    <rPh sb="76" eb="78">
      <t>ニュウリョク</t>
    </rPh>
    <phoneticPr fontId="2"/>
  </si>
  <si>
    <t>　③ X列23行の金額を左記表の直接経費欄（L列）に入力</t>
    <rPh sb="4" eb="5">
      <t>レツ</t>
    </rPh>
    <rPh sb="7" eb="8">
      <t>ギョウ</t>
    </rPh>
    <rPh sb="9" eb="11">
      <t>キンガク</t>
    </rPh>
    <rPh sb="12" eb="15">
      <t>サキヒョウ</t>
    </rPh>
    <rPh sb="16" eb="18">
      <t>チョクセツ</t>
    </rPh>
    <rPh sb="18" eb="20">
      <t>ケイヒ</t>
    </rPh>
    <rPh sb="20" eb="21">
      <t>ラン</t>
    </rPh>
    <rPh sb="23" eb="24">
      <t>レツ</t>
    </rPh>
    <rPh sb="26" eb="28">
      <t>ニュウリョク</t>
    </rPh>
    <phoneticPr fontId="2"/>
  </si>
  <si>
    <t>　④ Y列23行の金額を左記表の補助対象外経費欄（R列）に入力</t>
    <rPh sb="4" eb="5">
      <t>レツ</t>
    </rPh>
    <rPh sb="7" eb="8">
      <t>ギョウ</t>
    </rPh>
    <rPh sb="9" eb="11">
      <t>キンガク</t>
    </rPh>
    <rPh sb="12" eb="15">
      <t>サキヒョウ</t>
    </rPh>
    <rPh sb="16" eb="18">
      <t>ホジョ</t>
    </rPh>
    <rPh sb="18" eb="20">
      <t>タイショウ</t>
    </rPh>
    <rPh sb="20" eb="21">
      <t>ガイ</t>
    </rPh>
    <rPh sb="21" eb="23">
      <t>ケイヒ</t>
    </rPh>
    <rPh sb="23" eb="24">
      <t>ラン</t>
    </rPh>
    <rPh sb="26" eb="27">
      <t>レツ</t>
    </rPh>
    <rPh sb="29" eb="31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</si>
</sst>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%"/>
    <numFmt numFmtId="177" formatCode="0.0000%"/>
    <numFmt numFmtId="178" formatCode="#,##0.0000;[Red]\-#,##0.0000"/>
  </numFmts>
  <fonts count="35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b/>
      <sz val="11"/>
      <color rgb="FFFF0000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6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name val="BIZ UDゴシック"/>
      <family val="3"/>
      <charset val="128"/>
    </font>
    <font>
      <b/>
      <sz val="14"/>
      <name val="BIZ UDゴシック"/>
      <family val="3"/>
      <charset val="128"/>
    </font>
    <font>
      <b/>
      <sz val="11"/>
      <name val="BIZ UD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vertAlign val="superscript"/>
      <sz val="10"/>
      <name val="BIZ UDゴシック"/>
      <family val="3"/>
      <charset val="128"/>
    </font>
    <font>
      <sz val="8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b/>
      <sz val="11"/>
      <color rgb="FF00B050"/>
      <name val="BIZ UDゴシック"/>
      <family val="3"/>
      <charset val="128"/>
    </font>
    <font>
      <sz val="10"/>
      <color rgb="FF00B050"/>
      <name val="BIZ UDゴシック"/>
      <family val="3"/>
      <charset val="128"/>
    </font>
    <font>
      <sz val="14"/>
      <name val="BIZ UDゴシック"/>
      <family val="3"/>
      <charset val="128"/>
    </font>
    <font>
      <sz val="12"/>
      <name val="BIZ UDゴシック"/>
      <family val="3"/>
      <charset val="128"/>
    </font>
    <font>
      <sz val="10"/>
      <name val="Meiryo UI"/>
      <family val="3"/>
      <charset val="128"/>
    </font>
    <font>
      <sz val="10"/>
      <name val="ＭＳ Ｐゴシック"/>
      <family val="2"/>
      <charset val="128"/>
    </font>
    <font>
      <b/>
      <sz val="12"/>
      <color indexed="81"/>
      <name val="MS P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2CC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0" fontId="14" fillId="0" borderId="0"/>
    <xf numFmtId="38" fontId="14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4" fillId="0" borderId="0" applyFont="0" applyFill="0" applyBorder="0" applyAlignment="0" applyProtection="0">
      <alignment vertical="center"/>
    </xf>
  </cellStyleXfs>
  <cellXfs count="341">
    <xf numFmtId="0" fontId="0" fillId="0" borderId="0" xfId="0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38" fontId="6" fillId="0" borderId="0" xfId="2" applyFont="1" applyAlignment="1">
      <alignment horizontal="center" vertical="center"/>
    </xf>
    <xf numFmtId="38" fontId="6" fillId="0" borderId="0" xfId="2" applyFont="1" applyAlignment="1">
      <alignment horizontal="center" vertical="center" shrinkToFi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38" fontId="10" fillId="0" borderId="0" xfId="2" applyFont="1" applyBorder="1" applyAlignment="1">
      <alignment horizontal="center" vertical="center" shrinkToFit="1"/>
    </xf>
    <xf numFmtId="38" fontId="6" fillId="0" borderId="5" xfId="2" applyFont="1" applyBorder="1" applyAlignment="1">
      <alignment horizontal="center" vertical="center" shrinkToFit="1"/>
    </xf>
    <xf numFmtId="0" fontId="11" fillId="0" borderId="0" xfId="1" applyFont="1" applyAlignment="1">
      <alignment horizontal="center" vertical="center"/>
    </xf>
    <xf numFmtId="38" fontId="10" fillId="0" borderId="1" xfId="2" applyFont="1" applyBorder="1">
      <alignment vertical="center"/>
    </xf>
    <xf numFmtId="38" fontId="10" fillId="0" borderId="1" xfId="2" applyFont="1" applyBorder="1" applyAlignment="1">
      <alignment horizontal="right" vertical="center" shrinkToFit="1"/>
    </xf>
    <xf numFmtId="38" fontId="10" fillId="0" borderId="1" xfId="2" applyFont="1" applyBorder="1" applyAlignment="1">
      <alignment horizontal="right" vertical="center"/>
    </xf>
    <xf numFmtId="0" fontId="8" fillId="0" borderId="1" xfId="1" applyFont="1" applyBorder="1" applyAlignment="1">
      <alignment horizontal="center" vertical="center"/>
    </xf>
    <xf numFmtId="38" fontId="10" fillId="0" borderId="8" xfId="2" applyFont="1" applyBorder="1">
      <alignment vertical="center"/>
    </xf>
    <xf numFmtId="38" fontId="10" fillId="0" borderId="8" xfId="2" applyFont="1" applyBorder="1" applyAlignment="1">
      <alignment horizontal="right" vertical="center" shrinkToFit="1"/>
    </xf>
    <xf numFmtId="38" fontId="10" fillId="0" borderId="8" xfId="2" applyFont="1" applyBorder="1" applyAlignment="1">
      <alignment horizontal="right" vertical="center"/>
    </xf>
    <xf numFmtId="0" fontId="8" fillId="0" borderId="8" xfId="1" applyFont="1" applyBorder="1" applyAlignment="1">
      <alignment horizontal="center" vertical="center"/>
    </xf>
    <xf numFmtId="38" fontId="10" fillId="0" borderId="15" xfId="2" applyFont="1" applyBorder="1" applyAlignment="1">
      <alignment horizontal="right" vertical="center"/>
    </xf>
    <xf numFmtId="0" fontId="8" fillId="0" borderId="15" xfId="1" applyFont="1" applyBorder="1" applyAlignment="1">
      <alignment horizontal="center" vertical="center"/>
    </xf>
    <xf numFmtId="38" fontId="10" fillId="0" borderId="13" xfId="2" applyFont="1" applyBorder="1">
      <alignment vertical="center"/>
    </xf>
    <xf numFmtId="0" fontId="8" fillId="0" borderId="13" xfId="1" applyFont="1" applyBorder="1" applyAlignment="1">
      <alignment horizontal="center" vertical="center"/>
    </xf>
    <xf numFmtId="38" fontId="10" fillId="0" borderId="4" xfId="1" applyNumberFormat="1" applyFont="1" applyBorder="1">
      <alignment vertical="center"/>
    </xf>
    <xf numFmtId="38" fontId="10" fillId="2" borderId="4" xfId="2" applyFont="1" applyFill="1" applyBorder="1" applyAlignment="1">
      <alignment horizontal="right" vertical="center" shrinkToFit="1"/>
    </xf>
    <xf numFmtId="38" fontId="10" fillId="0" borderId="4" xfId="2" applyFont="1" applyBorder="1" applyAlignment="1">
      <alignment horizontal="right" vertical="center" shrinkToFit="1"/>
    </xf>
    <xf numFmtId="38" fontId="10" fillId="0" borderId="4" xfId="2" applyFont="1" applyBorder="1" applyAlignment="1">
      <alignment horizontal="right" vertical="center"/>
    </xf>
    <xf numFmtId="0" fontId="8" fillId="0" borderId="4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38" fontId="10" fillId="0" borderId="0" xfId="2" applyFont="1">
      <alignment vertical="center"/>
    </xf>
    <xf numFmtId="38" fontId="10" fillId="0" borderId="0" xfId="2" applyFont="1" applyAlignment="1">
      <alignment horizontal="right" vertical="center" shrinkToFit="1"/>
    </xf>
    <xf numFmtId="38" fontId="10" fillId="0" borderId="3" xfId="2" applyFont="1" applyBorder="1" applyAlignment="1">
      <alignment horizontal="right" vertical="center" shrinkToFit="1"/>
    </xf>
    <xf numFmtId="38" fontId="6" fillId="0" borderId="0" xfId="2" applyFont="1">
      <alignment vertical="center"/>
    </xf>
    <xf numFmtId="38" fontId="6" fillId="0" borderId="0" xfId="2" applyFont="1" applyAlignment="1">
      <alignment horizontal="right" vertical="center" shrinkToFit="1"/>
    </xf>
    <xf numFmtId="38" fontId="10" fillId="0" borderId="2" xfId="2" applyFont="1" applyBorder="1" applyAlignment="1">
      <alignment horizontal="right" vertical="center" shrinkToFit="1"/>
    </xf>
    <xf numFmtId="0" fontId="7" fillId="0" borderId="0" xfId="1" applyFont="1">
      <alignment vertical="center"/>
    </xf>
    <xf numFmtId="38" fontId="6" fillId="0" borderId="0" xfId="2" applyFont="1" applyAlignment="1">
      <alignment horizontal="right" vertical="center"/>
    </xf>
    <xf numFmtId="0" fontId="11" fillId="0" borderId="0" xfId="1" applyFont="1">
      <alignment vertical="center"/>
    </xf>
    <xf numFmtId="38" fontId="10" fillId="4" borderId="1" xfId="2" applyFont="1" applyFill="1" applyBorder="1" applyAlignment="1">
      <alignment horizontal="right" vertical="center" shrinkToFit="1"/>
    </xf>
    <xf numFmtId="0" fontId="15" fillId="0" borderId="0" xfId="5" applyFont="1" applyAlignment="1">
      <alignment vertical="center"/>
    </xf>
    <xf numFmtId="38" fontId="15" fillId="0" borderId="0" xfId="6" applyFont="1" applyAlignment="1">
      <alignment vertical="center"/>
    </xf>
    <xf numFmtId="0" fontId="16" fillId="0" borderId="0" xfId="5" applyFont="1" applyAlignment="1">
      <alignment vertical="center"/>
    </xf>
    <xf numFmtId="38" fontId="15" fillId="0" borderId="0" xfId="5" applyNumberFormat="1" applyFont="1" applyAlignment="1">
      <alignment vertical="center"/>
    </xf>
    <xf numFmtId="0" fontId="15" fillId="0" borderId="0" xfId="5" applyFont="1" applyAlignment="1">
      <alignment horizontal="right" vertical="center"/>
    </xf>
    <xf numFmtId="38" fontId="15" fillId="0" borderId="0" xfId="6" applyFont="1" applyBorder="1">
      <alignment vertical="center"/>
    </xf>
    <xf numFmtId="176" fontId="15" fillId="0" borderId="0" xfId="5" applyNumberFormat="1" applyFont="1" applyAlignment="1">
      <alignment vertical="center"/>
    </xf>
    <xf numFmtId="177" fontId="15" fillId="0" borderId="0" xfId="6" applyNumberFormat="1" applyFont="1" applyFill="1" applyBorder="1">
      <alignment vertical="center"/>
    </xf>
    <xf numFmtId="176" fontId="15" fillId="0" borderId="0" xfId="8" applyNumberFormat="1" applyFont="1" applyFill="1" applyBorder="1">
      <alignment vertical="center"/>
    </xf>
    <xf numFmtId="38" fontId="15" fillId="0" borderId="0" xfId="6" applyFont="1" applyBorder="1" applyAlignment="1">
      <alignment horizontal="center" vertical="center"/>
    </xf>
    <xf numFmtId="0" fontId="21" fillId="0" borderId="47" xfId="5" applyFont="1" applyBorder="1" applyAlignment="1">
      <alignment vertical="center"/>
    </xf>
    <xf numFmtId="0" fontId="19" fillId="3" borderId="1" xfId="5" applyFont="1" applyFill="1" applyBorder="1" applyAlignment="1">
      <alignment horizontal="center" vertical="center"/>
    </xf>
    <xf numFmtId="38" fontId="19" fillId="0" borderId="37" xfId="4" applyFont="1" applyFill="1" applyBorder="1" applyAlignment="1">
      <alignment vertical="center"/>
    </xf>
    <xf numFmtId="38" fontId="19" fillId="0" borderId="4" xfId="4" applyFont="1" applyFill="1" applyBorder="1" applyAlignment="1">
      <alignment vertical="center"/>
    </xf>
    <xf numFmtId="38" fontId="19" fillId="0" borderId="10" xfId="5" applyNumberFormat="1" applyFont="1" applyBorder="1" applyAlignment="1">
      <alignment vertical="center"/>
    </xf>
    <xf numFmtId="38" fontId="19" fillId="0" borderId="3" xfId="5" applyNumberFormat="1" applyFont="1" applyBorder="1" applyAlignment="1">
      <alignment vertical="center"/>
    </xf>
    <xf numFmtId="0" fontId="26" fillId="0" borderId="0" xfId="5" applyFont="1" applyAlignment="1">
      <alignment vertical="center"/>
    </xf>
    <xf numFmtId="0" fontId="19" fillId="0" borderId="1" xfId="5" applyFont="1" applyFill="1" applyBorder="1" applyAlignment="1">
      <alignment vertical="center"/>
    </xf>
    <xf numFmtId="38" fontId="19" fillId="0" borderId="1" xfId="4" applyFont="1" applyFill="1" applyBorder="1" applyAlignment="1">
      <alignment vertical="center"/>
    </xf>
    <xf numFmtId="0" fontId="19" fillId="0" borderId="14" xfId="5" applyFont="1" applyFill="1" applyBorder="1" applyAlignment="1">
      <alignment horizontal="left" vertical="center"/>
    </xf>
    <xf numFmtId="0" fontId="19" fillId="0" borderId="40" xfId="5" applyFont="1" applyFill="1" applyBorder="1" applyAlignment="1">
      <alignment vertical="center"/>
    </xf>
    <xf numFmtId="0" fontId="19" fillId="0" borderId="37" xfId="5" applyFont="1" applyFill="1" applyBorder="1" applyAlignment="1">
      <alignment horizontal="left" vertical="center"/>
    </xf>
    <xf numFmtId="38" fontId="19" fillId="0" borderId="40" xfId="4" applyFont="1" applyFill="1" applyBorder="1" applyAlignment="1">
      <alignment vertical="center"/>
    </xf>
    <xf numFmtId="0" fontId="19" fillId="0" borderId="32" xfId="5" applyFont="1" applyFill="1" applyBorder="1" applyAlignment="1">
      <alignment vertical="center"/>
    </xf>
    <xf numFmtId="38" fontId="19" fillId="0" borderId="32" xfId="4" applyFont="1" applyFill="1" applyBorder="1" applyAlignment="1">
      <alignment vertical="center"/>
    </xf>
    <xf numFmtId="0" fontId="19" fillId="0" borderId="4" xfId="5" applyFont="1" applyFill="1" applyBorder="1" applyAlignment="1">
      <alignment vertical="center"/>
    </xf>
    <xf numFmtId="38" fontId="19" fillId="0" borderId="14" xfId="4" applyFont="1" applyFill="1" applyBorder="1" applyAlignment="1">
      <alignment vertical="center"/>
    </xf>
    <xf numFmtId="0" fontId="19" fillId="0" borderId="1" xfId="5" applyFont="1" applyFill="1" applyBorder="1" applyAlignment="1">
      <alignment horizontal="left" vertical="center"/>
    </xf>
    <xf numFmtId="38" fontId="21" fillId="0" borderId="30" xfId="4" applyFont="1" applyFill="1" applyBorder="1" applyAlignment="1">
      <alignment vertical="center"/>
    </xf>
    <xf numFmtId="38" fontId="19" fillId="0" borderId="29" xfId="4" applyFont="1" applyFill="1" applyBorder="1" applyAlignment="1">
      <alignment vertical="center"/>
    </xf>
    <xf numFmtId="38" fontId="27" fillId="4" borderId="1" xfId="2" applyFont="1" applyFill="1" applyBorder="1" applyAlignment="1">
      <alignment horizontal="right" vertical="center" shrinkToFit="1"/>
    </xf>
    <xf numFmtId="38" fontId="27" fillId="4" borderId="15" xfId="2" applyFont="1" applyFill="1" applyBorder="1">
      <alignment vertical="center"/>
    </xf>
    <xf numFmtId="38" fontId="27" fillId="4" borderId="1" xfId="2" applyFont="1" applyFill="1" applyBorder="1">
      <alignment vertical="center"/>
    </xf>
    <xf numFmtId="178" fontId="15" fillId="0" borderId="0" xfId="6" applyNumberFormat="1" applyFont="1" applyAlignment="1">
      <alignment vertical="center"/>
    </xf>
    <xf numFmtId="178" fontId="15" fillId="0" borderId="0" xfId="6" applyNumberFormat="1" applyFont="1" applyBorder="1">
      <alignment vertical="center"/>
    </xf>
    <xf numFmtId="38" fontId="27" fillId="6" borderId="1" xfId="2" applyFont="1" applyFill="1" applyBorder="1">
      <alignment vertical="center"/>
    </xf>
    <xf numFmtId="0" fontId="28" fillId="0" borderId="1" xfId="1" applyFont="1" applyBorder="1" applyAlignment="1">
      <alignment horizontal="center" vertical="center"/>
    </xf>
    <xf numFmtId="0" fontId="28" fillId="0" borderId="13" xfId="1" applyFont="1" applyBorder="1" applyAlignment="1">
      <alignment horizontal="center" vertical="center"/>
    </xf>
    <xf numFmtId="38" fontId="10" fillId="0" borderId="15" xfId="2" applyFont="1" applyBorder="1" applyAlignment="1">
      <alignment horizontal="right" vertical="center" shrinkToFit="1"/>
    </xf>
    <xf numFmtId="38" fontId="10" fillId="0" borderId="15" xfId="2" applyFont="1" applyBorder="1">
      <alignment vertical="center"/>
    </xf>
    <xf numFmtId="38" fontId="27" fillId="4" borderId="15" xfId="2" applyFont="1" applyFill="1" applyBorder="1" applyAlignment="1">
      <alignment horizontal="right" vertical="center" shrinkToFit="1"/>
    </xf>
    <xf numFmtId="38" fontId="10" fillId="4" borderId="15" xfId="2" applyFont="1" applyFill="1" applyBorder="1" applyAlignment="1">
      <alignment horizontal="right" vertical="center" shrinkToFit="1"/>
    </xf>
    <xf numFmtId="38" fontId="27" fillId="4" borderId="4" xfId="2" applyFont="1" applyFill="1" applyBorder="1">
      <alignment vertical="center"/>
    </xf>
    <xf numFmtId="38" fontId="27" fillId="4" borderId="8" xfId="2" applyFont="1" applyFill="1" applyBorder="1">
      <alignment vertical="center"/>
    </xf>
    <xf numFmtId="0" fontId="28" fillId="0" borderId="4" xfId="1" applyFont="1" applyBorder="1" applyAlignment="1">
      <alignment horizontal="center" vertical="center"/>
    </xf>
    <xf numFmtId="38" fontId="10" fillId="0" borderId="49" xfId="2" applyFont="1" applyBorder="1" applyAlignment="1">
      <alignment horizontal="right" vertical="center" shrinkToFit="1"/>
    </xf>
    <xf numFmtId="0" fontId="7" fillId="3" borderId="12" xfId="1" applyFont="1" applyFill="1" applyBorder="1" applyAlignment="1">
      <alignment vertical="center" wrapText="1"/>
    </xf>
    <xf numFmtId="0" fontId="15" fillId="0" borderId="0" xfId="6" applyNumberFormat="1" applyFont="1" applyAlignment="1">
      <alignment vertical="center"/>
    </xf>
    <xf numFmtId="0" fontId="19" fillId="0" borderId="14" xfId="5" applyFont="1" applyFill="1" applyBorder="1" applyAlignment="1">
      <alignment horizontal="center" vertical="center"/>
    </xf>
    <xf numFmtId="0" fontId="19" fillId="0" borderId="1" xfId="5" applyFont="1" applyFill="1" applyBorder="1" applyAlignment="1">
      <alignment horizontal="center" vertical="center"/>
    </xf>
    <xf numFmtId="38" fontId="19" fillId="0" borderId="14" xfId="4" applyFont="1" applyFill="1" applyBorder="1" applyAlignment="1">
      <alignment horizontal="center" vertical="center"/>
    </xf>
    <xf numFmtId="38" fontId="19" fillId="0" borderId="1" xfId="4" applyFont="1" applyFill="1" applyBorder="1" applyAlignment="1">
      <alignment horizontal="center" vertical="center"/>
    </xf>
    <xf numFmtId="38" fontId="19" fillId="0" borderId="10" xfId="4" applyFont="1" applyFill="1" applyBorder="1" applyAlignment="1">
      <alignment vertical="center"/>
    </xf>
    <xf numFmtId="0" fontId="15" fillId="3" borderId="1" xfId="2" applyNumberFormat="1" applyFont="1" applyFill="1" applyBorder="1" applyAlignment="1">
      <alignment horizontal="center" vertical="center" shrinkToFit="1"/>
    </xf>
    <xf numFmtId="0" fontId="15" fillId="3" borderId="1" xfId="2" applyNumberFormat="1" applyFont="1" applyFill="1" applyBorder="1" applyAlignment="1">
      <alignment horizontal="center" vertical="center" wrapText="1" shrinkToFit="1"/>
    </xf>
    <xf numFmtId="0" fontId="19" fillId="4" borderId="4" xfId="1" applyFont="1" applyFill="1" applyBorder="1" applyAlignment="1">
      <alignment vertical="center" shrinkToFit="1"/>
    </xf>
    <xf numFmtId="0" fontId="19" fillId="4" borderId="4" xfId="1" applyFont="1" applyFill="1" applyBorder="1" applyAlignment="1">
      <alignment horizontal="left" vertical="center"/>
    </xf>
    <xf numFmtId="38" fontId="19" fillId="4" borderId="4" xfId="2" applyFont="1" applyFill="1" applyBorder="1" applyAlignment="1">
      <alignment horizontal="center" vertical="center"/>
    </xf>
    <xf numFmtId="38" fontId="19" fillId="4" borderId="7" xfId="2" applyFont="1" applyFill="1" applyBorder="1" applyAlignment="1">
      <alignment horizontal="center" vertical="center"/>
    </xf>
    <xf numFmtId="38" fontId="19" fillId="4" borderId="7" xfId="3" applyFont="1" applyFill="1" applyBorder="1">
      <alignment vertical="center"/>
    </xf>
    <xf numFmtId="38" fontId="19" fillId="0" borderId="1" xfId="2" applyFont="1" applyBorder="1">
      <alignment vertical="center"/>
    </xf>
    <xf numFmtId="38" fontId="19" fillId="4" borderId="1" xfId="2" applyFont="1" applyFill="1" applyBorder="1" applyAlignment="1">
      <alignment horizontal="right" vertical="center" shrinkToFit="1"/>
    </xf>
    <xf numFmtId="38" fontId="19" fillId="0" borderId="1" xfId="2" applyFont="1" applyBorder="1" applyAlignment="1">
      <alignment horizontal="right" vertical="center" shrinkToFit="1"/>
    </xf>
    <xf numFmtId="38" fontId="19" fillId="0" borderId="1" xfId="2" applyFont="1" applyBorder="1" applyAlignment="1">
      <alignment horizontal="right" vertical="center"/>
    </xf>
    <xf numFmtId="0" fontId="19" fillId="4" borderId="1" xfId="1" applyFont="1" applyFill="1" applyBorder="1" applyAlignment="1">
      <alignment vertical="center" shrinkToFit="1"/>
    </xf>
    <xf numFmtId="0" fontId="19" fillId="4" borderId="1" xfId="1" applyFont="1" applyFill="1" applyBorder="1" applyAlignment="1">
      <alignment horizontal="left" vertical="center"/>
    </xf>
    <xf numFmtId="38" fontId="19" fillId="4" borderId="1" xfId="2" applyFont="1" applyFill="1" applyBorder="1" applyAlignment="1">
      <alignment horizontal="center" vertical="center"/>
    </xf>
    <xf numFmtId="38" fontId="19" fillId="4" borderId="20" xfId="2" applyFont="1" applyFill="1" applyBorder="1" applyAlignment="1">
      <alignment horizontal="center" vertical="center"/>
    </xf>
    <xf numFmtId="38" fontId="19" fillId="4" borderId="20" xfId="3" applyFont="1" applyFill="1" applyBorder="1">
      <alignment vertical="center"/>
    </xf>
    <xf numFmtId="0" fontId="19" fillId="4" borderId="1" xfId="1" applyFont="1" applyFill="1" applyBorder="1">
      <alignment vertical="center"/>
    </xf>
    <xf numFmtId="49" fontId="19" fillId="4" borderId="1" xfId="1" applyNumberFormat="1" applyFont="1" applyFill="1" applyBorder="1">
      <alignment vertical="center"/>
    </xf>
    <xf numFmtId="0" fontId="19" fillId="4" borderId="1" xfId="1" applyFont="1" applyFill="1" applyBorder="1" applyAlignment="1">
      <alignment horizontal="center" vertical="center"/>
    </xf>
    <xf numFmtId="0" fontId="19" fillId="4" borderId="20" xfId="1" applyFont="1" applyFill="1" applyBorder="1" applyAlignment="1">
      <alignment horizontal="center" vertical="center"/>
    </xf>
    <xf numFmtId="38" fontId="19" fillId="0" borderId="8" xfId="2" applyFont="1" applyBorder="1">
      <alignment vertical="center"/>
    </xf>
    <xf numFmtId="38" fontId="19" fillId="0" borderId="8" xfId="2" applyFont="1" applyBorder="1" applyAlignment="1">
      <alignment horizontal="right" vertical="center" shrinkToFit="1"/>
    </xf>
    <xf numFmtId="38" fontId="19" fillId="0" borderId="8" xfId="2" applyFont="1" applyBorder="1" applyAlignment="1">
      <alignment horizontal="right" vertical="center"/>
    </xf>
    <xf numFmtId="0" fontId="19" fillId="4" borderId="15" xfId="1" applyFont="1" applyFill="1" applyBorder="1" applyAlignment="1">
      <alignment horizontal="center" vertical="center"/>
    </xf>
    <xf numFmtId="0" fontId="19" fillId="4" borderId="54" xfId="1" applyFont="1" applyFill="1" applyBorder="1" applyAlignment="1">
      <alignment horizontal="center" vertical="center"/>
    </xf>
    <xf numFmtId="38" fontId="19" fillId="4" borderId="54" xfId="3" applyFont="1" applyFill="1" applyBorder="1">
      <alignment vertical="center"/>
    </xf>
    <xf numFmtId="38" fontId="19" fillId="4" borderId="15" xfId="2" applyFont="1" applyFill="1" applyBorder="1" applyAlignment="1">
      <alignment horizontal="right" vertical="center" shrinkToFit="1"/>
    </xf>
    <xf numFmtId="38" fontId="19" fillId="0" borderId="13" xfId="2" applyFont="1" applyBorder="1">
      <alignment vertical="center"/>
    </xf>
    <xf numFmtId="38" fontId="19" fillId="0" borderId="13" xfId="2" applyFont="1" applyBorder="1" applyAlignment="1">
      <alignment horizontal="right" vertical="center"/>
    </xf>
    <xf numFmtId="0" fontId="15" fillId="0" borderId="15" xfId="1" applyFont="1" applyBorder="1">
      <alignment vertical="center"/>
    </xf>
    <xf numFmtId="49" fontId="19" fillId="0" borderId="16" xfId="1" applyNumberFormat="1" applyFont="1" applyBorder="1">
      <alignment vertical="center"/>
    </xf>
    <xf numFmtId="0" fontId="19" fillId="0" borderId="16" xfId="1" applyFont="1" applyBorder="1" applyAlignment="1">
      <alignment horizontal="center" vertical="center"/>
    </xf>
    <xf numFmtId="0" fontId="19" fillId="0" borderId="17" xfId="1" applyFont="1" applyBorder="1" applyAlignment="1">
      <alignment horizontal="center" vertical="center"/>
    </xf>
    <xf numFmtId="0" fontId="19" fillId="0" borderId="17" xfId="1" applyFont="1" applyBorder="1">
      <alignment vertical="center"/>
    </xf>
    <xf numFmtId="38" fontId="19" fillId="4" borderId="15" xfId="2" applyFont="1" applyFill="1" applyBorder="1">
      <alignment vertical="center"/>
    </xf>
    <xf numFmtId="38" fontId="19" fillId="0" borderId="16" xfId="2" applyFont="1" applyBorder="1" applyAlignment="1">
      <alignment horizontal="right" vertical="center" shrinkToFit="1"/>
    </xf>
    <xf numFmtId="38" fontId="19" fillId="0" borderId="15" xfId="2" applyFont="1" applyBorder="1" applyAlignment="1" applyProtection="1">
      <alignment horizontal="right" vertical="center" shrinkToFit="1"/>
    </xf>
    <xf numFmtId="38" fontId="32" fillId="0" borderId="15" xfId="2" applyFont="1" applyBorder="1" applyAlignment="1" applyProtection="1">
      <alignment horizontal="right" vertical="center" shrinkToFit="1"/>
    </xf>
    <xf numFmtId="38" fontId="19" fillId="0" borderId="15" xfId="2" applyFont="1" applyBorder="1" applyAlignment="1" applyProtection="1">
      <alignment horizontal="right" vertical="center"/>
    </xf>
    <xf numFmtId="0" fontId="15" fillId="0" borderId="1" xfId="1" applyFont="1" applyBorder="1">
      <alignment vertical="center"/>
    </xf>
    <xf numFmtId="49" fontId="19" fillId="0" borderId="9" xfId="1" applyNumberFormat="1" applyFont="1" applyBorder="1">
      <alignment vertical="center"/>
    </xf>
    <xf numFmtId="0" fontId="19" fillId="0" borderId="9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1" xfId="1" applyFont="1" applyBorder="1">
      <alignment vertical="center"/>
    </xf>
    <xf numFmtId="38" fontId="19" fillId="4" borderId="1" xfId="2" applyFont="1" applyFill="1" applyBorder="1">
      <alignment vertical="center"/>
    </xf>
    <xf numFmtId="38" fontId="19" fillId="0" borderId="9" xfId="2" applyFont="1" applyBorder="1" applyAlignment="1">
      <alignment horizontal="right" vertical="center" shrinkToFit="1"/>
    </xf>
    <xf numFmtId="0" fontId="15" fillId="0" borderId="8" xfId="1" applyFont="1" applyBorder="1">
      <alignment vertical="center"/>
    </xf>
    <xf numFmtId="49" fontId="19" fillId="0" borderId="12" xfId="1" applyNumberFormat="1" applyFont="1" applyBorder="1">
      <alignment vertical="center"/>
    </xf>
    <xf numFmtId="0" fontId="19" fillId="0" borderId="12" xfId="1" applyFont="1" applyBorder="1" applyAlignment="1">
      <alignment horizontal="center" vertical="center"/>
    </xf>
    <xf numFmtId="0" fontId="19" fillId="0" borderId="59" xfId="1" applyFont="1" applyBorder="1" applyAlignment="1">
      <alignment horizontal="center" vertical="center"/>
    </xf>
    <xf numFmtId="0" fontId="19" fillId="0" borderId="59" xfId="1" applyFont="1" applyBorder="1">
      <alignment vertical="center"/>
    </xf>
    <xf numFmtId="38" fontId="19" fillId="4" borderId="8" xfId="2" applyFont="1" applyFill="1" applyBorder="1">
      <alignment vertical="center"/>
    </xf>
    <xf numFmtId="38" fontId="19" fillId="0" borderId="12" xfId="2" applyFont="1" applyBorder="1" applyAlignment="1">
      <alignment horizontal="right" vertical="center" shrinkToFit="1"/>
    </xf>
    <xf numFmtId="0" fontId="15" fillId="0" borderId="26" xfId="1" applyFont="1" applyBorder="1">
      <alignment vertical="center"/>
    </xf>
    <xf numFmtId="49" fontId="19" fillId="0" borderId="57" xfId="1" applyNumberFormat="1" applyFont="1" applyBorder="1">
      <alignment vertical="center"/>
    </xf>
    <xf numFmtId="0" fontId="19" fillId="0" borderId="57" xfId="1" applyFont="1" applyBorder="1" applyAlignment="1">
      <alignment horizontal="center" vertical="center"/>
    </xf>
    <xf numFmtId="0" fontId="19" fillId="0" borderId="55" xfId="1" applyFont="1" applyBorder="1" applyAlignment="1">
      <alignment horizontal="center" vertical="center"/>
    </xf>
    <xf numFmtId="0" fontId="19" fillId="0" borderId="55" xfId="1" applyFont="1" applyBorder="1">
      <alignment vertical="center"/>
    </xf>
    <xf numFmtId="38" fontId="19" fillId="4" borderId="4" xfId="2" applyFont="1" applyFill="1" applyBorder="1">
      <alignment vertical="center"/>
    </xf>
    <xf numFmtId="38" fontId="19" fillId="0" borderId="58" xfId="2" applyFont="1" applyBorder="1" applyAlignment="1">
      <alignment horizontal="right" vertical="center" shrinkToFit="1"/>
    </xf>
    <xf numFmtId="38" fontId="19" fillId="0" borderId="4" xfId="2" applyFont="1" applyFill="1" applyBorder="1" applyAlignment="1">
      <alignment horizontal="right" vertical="center" shrinkToFit="1"/>
    </xf>
    <xf numFmtId="38" fontId="19" fillId="0" borderId="14" xfId="2" applyFont="1" applyBorder="1" applyAlignment="1">
      <alignment horizontal="right" vertical="center" shrinkToFit="1"/>
    </xf>
    <xf numFmtId="38" fontId="19" fillId="0" borderId="4" xfId="2" applyFont="1" applyBorder="1" applyAlignment="1">
      <alignment horizontal="right" vertical="center"/>
    </xf>
    <xf numFmtId="0" fontId="15" fillId="0" borderId="25" xfId="1" applyFont="1" applyBorder="1">
      <alignment vertical="center"/>
    </xf>
    <xf numFmtId="38" fontId="19" fillId="6" borderId="1" xfId="2" applyFont="1" applyFill="1" applyBorder="1">
      <alignment vertical="center"/>
    </xf>
    <xf numFmtId="38" fontId="19" fillId="0" borderId="1" xfId="2" applyFont="1" applyFill="1" applyBorder="1" applyAlignment="1">
      <alignment horizontal="right" vertical="center" shrinkToFit="1"/>
    </xf>
    <xf numFmtId="0" fontId="31" fillId="3" borderId="12" xfId="1" applyFont="1" applyFill="1" applyBorder="1" applyAlignment="1">
      <alignment vertical="center" wrapText="1"/>
    </xf>
    <xf numFmtId="38" fontId="19" fillId="0" borderId="13" xfId="2" applyFont="1" applyBorder="1" applyAlignment="1">
      <alignment horizontal="right" vertical="center" shrinkToFit="1"/>
    </xf>
    <xf numFmtId="38" fontId="19" fillId="0" borderId="4" xfId="1" applyNumberFormat="1" applyFont="1" applyBorder="1">
      <alignment vertical="center"/>
    </xf>
    <xf numFmtId="38" fontId="19" fillId="2" borderId="4" xfId="2" applyFont="1" applyFill="1" applyBorder="1" applyAlignment="1">
      <alignment horizontal="right" vertical="center" shrinkToFit="1"/>
    </xf>
    <xf numFmtId="38" fontId="19" fillId="0" borderId="4" xfId="2" applyFont="1" applyBorder="1" applyAlignment="1">
      <alignment horizontal="right" vertical="center" shrinkToFit="1"/>
    </xf>
    <xf numFmtId="0" fontId="15" fillId="0" borderId="0" xfId="1" applyFont="1">
      <alignment vertical="center"/>
    </xf>
    <xf numFmtId="0" fontId="19" fillId="0" borderId="0" xfId="1" applyFont="1">
      <alignment vertical="center"/>
    </xf>
    <xf numFmtId="0" fontId="19" fillId="0" borderId="0" xfId="1" applyFont="1" applyAlignment="1">
      <alignment horizontal="center" vertical="center"/>
    </xf>
    <xf numFmtId="38" fontId="19" fillId="0" borderId="0" xfId="2" applyFont="1">
      <alignment vertical="center"/>
    </xf>
    <xf numFmtId="38" fontId="19" fillId="0" borderId="0" xfId="2" applyFont="1" applyAlignment="1">
      <alignment horizontal="right" vertical="center" shrinkToFit="1"/>
    </xf>
    <xf numFmtId="38" fontId="19" fillId="0" borderId="49" xfId="2" applyFont="1" applyBorder="1" applyAlignment="1">
      <alignment horizontal="right" vertical="center" shrinkToFit="1"/>
    </xf>
    <xf numFmtId="38" fontId="19" fillId="0" borderId="3" xfId="2" applyFont="1" applyBorder="1" applyAlignment="1">
      <alignment horizontal="right" vertical="center" shrinkToFit="1"/>
    </xf>
    <xf numFmtId="0" fontId="19" fillId="3" borderId="25" xfId="2" applyNumberFormat="1" applyFont="1" applyFill="1" applyBorder="1" applyAlignment="1">
      <alignment vertical="center" shrinkToFit="1"/>
    </xf>
    <xf numFmtId="0" fontId="19" fillId="3" borderId="3" xfId="2" applyNumberFormat="1" applyFont="1" applyFill="1" applyBorder="1" applyAlignment="1">
      <alignment vertical="top" shrinkToFit="1"/>
    </xf>
    <xf numFmtId="0" fontId="19" fillId="3" borderId="26" xfId="2" applyNumberFormat="1" applyFont="1" applyFill="1" applyBorder="1" applyAlignment="1">
      <alignment vertical="top" shrinkToFit="1"/>
    </xf>
    <xf numFmtId="0" fontId="19" fillId="3" borderId="2" xfId="2" applyNumberFormat="1" applyFont="1" applyFill="1" applyBorder="1" applyAlignment="1">
      <alignment vertical="top" shrinkToFit="1"/>
    </xf>
    <xf numFmtId="0" fontId="19" fillId="0" borderId="37" xfId="5" applyFont="1" applyFill="1" applyBorder="1" applyAlignment="1">
      <alignment vertical="center"/>
    </xf>
    <xf numFmtId="0" fontId="19" fillId="3" borderId="7" xfId="2" applyNumberFormat="1" applyFont="1" applyFill="1" applyBorder="1" applyAlignment="1">
      <alignment vertical="top" shrinkToFit="1"/>
    </xf>
    <xf numFmtId="0" fontId="19" fillId="3" borderId="6" xfId="2" applyNumberFormat="1" applyFont="1" applyFill="1" applyBorder="1" applyAlignment="1">
      <alignment vertical="top" shrinkToFit="1"/>
    </xf>
    <xf numFmtId="0" fontId="19" fillId="0" borderId="1" xfId="2" applyNumberFormat="1" applyFont="1" applyFill="1" applyBorder="1" applyAlignment="1">
      <alignment horizontal="center" vertical="center" shrinkToFit="1"/>
    </xf>
    <xf numFmtId="0" fontId="16" fillId="4" borderId="4" xfId="1" applyFont="1" applyFill="1" applyBorder="1" applyAlignment="1">
      <alignment vertical="center" wrapText="1" shrinkToFit="1"/>
    </xf>
    <xf numFmtId="0" fontId="16" fillId="4" borderId="4" xfId="1" applyFont="1" applyFill="1" applyBorder="1" applyAlignment="1">
      <alignment horizontal="left" vertical="center" wrapText="1"/>
    </xf>
    <xf numFmtId="0" fontId="16" fillId="4" borderId="1" xfId="1" applyFont="1" applyFill="1" applyBorder="1" applyAlignment="1">
      <alignment vertical="center" wrapText="1" shrinkToFit="1"/>
    </xf>
    <xf numFmtId="0" fontId="16" fillId="4" borderId="1" xfId="1" applyFont="1" applyFill="1" applyBorder="1" applyAlignment="1">
      <alignment horizontal="left" vertical="center" wrapText="1"/>
    </xf>
    <xf numFmtId="0" fontId="16" fillId="4" borderId="1" xfId="1" applyFont="1" applyFill="1" applyBorder="1" applyAlignment="1">
      <alignment vertical="center" wrapText="1"/>
    </xf>
    <xf numFmtId="49" fontId="16" fillId="4" borderId="1" xfId="1" applyNumberFormat="1" applyFont="1" applyFill="1" applyBorder="1" applyAlignment="1">
      <alignment vertical="center" wrapText="1"/>
    </xf>
    <xf numFmtId="0" fontId="19" fillId="4" borderId="15" xfId="1" applyFont="1" applyFill="1" applyBorder="1">
      <alignment vertical="center"/>
    </xf>
    <xf numFmtId="49" fontId="19" fillId="4" borderId="15" xfId="1" applyNumberFormat="1" applyFont="1" applyFill="1" applyBorder="1" applyAlignment="1">
      <alignment vertical="center" wrapText="1"/>
    </xf>
    <xf numFmtId="0" fontId="19" fillId="4" borderId="1" xfId="1" applyFont="1" applyFill="1" applyBorder="1" applyAlignment="1">
      <alignment vertical="center" wrapText="1"/>
    </xf>
    <xf numFmtId="38" fontId="6" fillId="0" borderId="0" xfId="4" applyFont="1">
      <alignment vertical="center"/>
    </xf>
    <xf numFmtId="0" fontId="19" fillId="3" borderId="7" xfId="1" applyFont="1" applyFill="1" applyBorder="1" applyAlignment="1">
      <alignment horizontal="center" vertical="center"/>
    </xf>
    <xf numFmtId="0" fontId="19" fillId="3" borderId="5" xfId="1" applyFont="1" applyFill="1" applyBorder="1" applyAlignment="1">
      <alignment horizontal="center" vertical="center"/>
    </xf>
    <xf numFmtId="0" fontId="19" fillId="3" borderId="6" xfId="1" applyFont="1" applyFill="1" applyBorder="1" applyAlignment="1">
      <alignment horizontal="center" vertical="center"/>
    </xf>
    <xf numFmtId="0" fontId="15" fillId="3" borderId="19" xfId="1" applyFont="1" applyFill="1" applyBorder="1" applyAlignment="1">
      <alignment horizontal="center" vertical="center" textRotation="255"/>
    </xf>
    <xf numFmtId="0" fontId="15" fillId="3" borderId="14" xfId="1" applyFont="1" applyFill="1" applyBorder="1" applyAlignment="1">
      <alignment horizontal="center" vertical="center" textRotation="255"/>
    </xf>
    <xf numFmtId="0" fontId="15" fillId="3" borderId="13" xfId="1" applyFont="1" applyFill="1" applyBorder="1" applyAlignment="1">
      <alignment horizontal="center" vertical="center" textRotation="255"/>
    </xf>
    <xf numFmtId="0" fontId="19" fillId="3" borderId="22" xfId="1" applyFont="1" applyFill="1" applyBorder="1" applyAlignment="1">
      <alignment horizontal="center" vertical="center"/>
    </xf>
    <xf numFmtId="0" fontId="19" fillId="3" borderId="23" xfId="1" applyFont="1" applyFill="1" applyBorder="1" applyAlignment="1">
      <alignment horizontal="center" vertical="center"/>
    </xf>
    <xf numFmtId="0" fontId="19" fillId="3" borderId="24" xfId="1" applyFont="1" applyFill="1" applyBorder="1" applyAlignment="1">
      <alignment horizontal="center" vertical="center"/>
    </xf>
    <xf numFmtId="0" fontId="15" fillId="3" borderId="18" xfId="1" applyFont="1" applyFill="1" applyBorder="1" applyAlignment="1">
      <alignment horizontal="center" vertical="center" textRotation="255"/>
    </xf>
    <xf numFmtId="0" fontId="15" fillId="3" borderId="27" xfId="1" applyFont="1" applyFill="1" applyBorder="1" applyAlignment="1">
      <alignment horizontal="center" vertical="center"/>
    </xf>
    <xf numFmtId="0" fontId="15" fillId="3" borderId="53" xfId="1" applyFont="1" applyFill="1" applyBorder="1" applyAlignment="1">
      <alignment horizontal="center" vertical="center"/>
    </xf>
    <xf numFmtId="0" fontId="15" fillId="3" borderId="28" xfId="1" applyFont="1" applyFill="1" applyBorder="1" applyAlignment="1">
      <alignment horizontal="center" vertical="center"/>
    </xf>
    <xf numFmtId="0" fontId="31" fillId="3" borderId="55" xfId="1" applyFont="1" applyFill="1" applyBorder="1" applyAlignment="1">
      <alignment horizontal="center" vertical="center" wrapText="1"/>
    </xf>
    <xf numFmtId="0" fontId="31" fillId="3" borderId="56" xfId="1" applyFont="1" applyFill="1" applyBorder="1" applyAlignment="1">
      <alignment horizontal="center" vertical="center" wrapText="1"/>
    </xf>
    <xf numFmtId="0" fontId="31" fillId="3" borderId="11" xfId="1" applyFont="1" applyFill="1" applyBorder="1" applyAlignment="1">
      <alignment horizontal="center" vertical="center" wrapText="1"/>
    </xf>
    <xf numFmtId="0" fontId="31" fillId="3" borderId="52" xfId="1" applyFont="1" applyFill="1" applyBorder="1" applyAlignment="1">
      <alignment horizontal="center" vertical="center" wrapText="1"/>
    </xf>
    <xf numFmtId="0" fontId="31" fillId="3" borderId="50" xfId="1" applyFont="1" applyFill="1" applyBorder="1" applyAlignment="1">
      <alignment horizontal="center" vertical="center" wrapText="1"/>
    </xf>
    <xf numFmtId="0" fontId="31" fillId="3" borderId="51" xfId="1" applyFont="1" applyFill="1" applyBorder="1" applyAlignment="1">
      <alignment horizontal="center" vertical="center" wrapText="1"/>
    </xf>
    <xf numFmtId="0" fontId="31" fillId="3" borderId="26" xfId="1" applyFont="1" applyFill="1" applyBorder="1" applyAlignment="1">
      <alignment horizontal="center" vertical="center" wrapText="1"/>
    </xf>
    <xf numFmtId="0" fontId="31" fillId="3" borderId="2" xfId="1" applyFont="1" applyFill="1" applyBorder="1" applyAlignment="1">
      <alignment horizontal="center" vertical="center" wrapText="1"/>
    </xf>
    <xf numFmtId="0" fontId="31" fillId="3" borderId="27" xfId="1" applyFont="1" applyFill="1" applyBorder="1" applyAlignment="1">
      <alignment horizontal="center" vertical="center" wrapText="1"/>
    </xf>
    <xf numFmtId="0" fontId="31" fillId="3" borderId="28" xfId="1" applyFont="1" applyFill="1" applyBorder="1" applyAlignment="1">
      <alignment horizontal="center" vertical="center" wrapText="1"/>
    </xf>
    <xf numFmtId="0" fontId="30" fillId="3" borderId="25" xfId="1" applyFont="1" applyFill="1" applyBorder="1" applyAlignment="1">
      <alignment horizontal="center" vertical="center"/>
    </xf>
    <xf numFmtId="0" fontId="30" fillId="3" borderId="3" xfId="1" applyFont="1" applyFill="1" applyBorder="1" applyAlignment="1">
      <alignment horizontal="center" vertical="center"/>
    </xf>
    <xf numFmtId="0" fontId="30" fillId="3" borderId="26" xfId="1" applyFont="1" applyFill="1" applyBorder="1" applyAlignment="1">
      <alignment horizontal="center" vertical="center"/>
    </xf>
    <xf numFmtId="0" fontId="30" fillId="3" borderId="2" xfId="1" applyFont="1" applyFill="1" applyBorder="1" applyAlignment="1">
      <alignment horizontal="center" vertical="center"/>
    </xf>
    <xf numFmtId="0" fontId="30" fillId="3" borderId="7" xfId="1" applyFont="1" applyFill="1" applyBorder="1" applyAlignment="1">
      <alignment horizontal="center" vertical="center"/>
    </xf>
    <xf numFmtId="0" fontId="30" fillId="3" borderId="6" xfId="1" applyFont="1" applyFill="1" applyBorder="1" applyAlignment="1">
      <alignment horizontal="center" vertical="center"/>
    </xf>
    <xf numFmtId="38" fontId="6" fillId="3" borderId="20" xfId="2" applyFont="1" applyFill="1" applyBorder="1" applyAlignment="1">
      <alignment horizontal="center" vertical="center" shrinkToFit="1"/>
    </xf>
    <xf numFmtId="38" fontId="6" fillId="3" borderId="21" xfId="2" applyFont="1" applyFill="1" applyBorder="1" applyAlignment="1">
      <alignment horizontal="center" vertical="center" shrinkToFit="1"/>
    </xf>
    <xf numFmtId="38" fontId="6" fillId="3" borderId="10" xfId="2" applyFont="1" applyFill="1" applyBorder="1" applyAlignment="1">
      <alignment horizontal="center" vertical="center" shrinkToFit="1"/>
    </xf>
    <xf numFmtId="38" fontId="6" fillId="0" borderId="21" xfId="2" applyFont="1" applyBorder="1" applyAlignment="1">
      <alignment horizontal="center" vertical="center" shrinkToFit="1"/>
    </xf>
    <xf numFmtId="38" fontId="6" fillId="0" borderId="10" xfId="2" applyFont="1" applyBorder="1" applyAlignment="1">
      <alignment horizontal="center" vertical="center" shrinkToFit="1"/>
    </xf>
    <xf numFmtId="0" fontId="30" fillId="3" borderId="21" xfId="1" applyFont="1" applyFill="1" applyBorder="1" applyAlignment="1">
      <alignment horizontal="center" vertical="center"/>
    </xf>
    <xf numFmtId="0" fontId="30" fillId="3" borderId="20" xfId="2" applyNumberFormat="1" applyFont="1" applyFill="1" applyBorder="1" applyAlignment="1">
      <alignment horizontal="center" vertical="center" shrinkToFit="1"/>
    </xf>
    <xf numFmtId="0" fontId="30" fillId="3" borderId="21" xfId="2" applyNumberFormat="1" applyFont="1" applyFill="1" applyBorder="1" applyAlignment="1">
      <alignment horizontal="center" vertical="center" shrinkToFit="1"/>
    </xf>
    <xf numFmtId="0" fontId="30" fillId="3" borderId="10" xfId="2" applyNumberFormat="1" applyFont="1" applyFill="1" applyBorder="1" applyAlignment="1">
      <alignment horizontal="center" vertical="center" shrinkToFit="1"/>
    </xf>
    <xf numFmtId="0" fontId="31" fillId="3" borderId="19" xfId="2" applyNumberFormat="1" applyFont="1" applyFill="1" applyBorder="1" applyAlignment="1">
      <alignment horizontal="center" vertical="center" wrapText="1" shrinkToFit="1"/>
    </xf>
    <xf numFmtId="0" fontId="31" fillId="3" borderId="14" xfId="2" applyNumberFormat="1" applyFont="1" applyFill="1" applyBorder="1" applyAlignment="1">
      <alignment horizontal="center" vertical="center" wrapText="1" shrinkToFit="1"/>
    </xf>
    <xf numFmtId="0" fontId="31" fillId="3" borderId="4" xfId="2" applyNumberFormat="1" applyFont="1" applyFill="1" applyBorder="1" applyAlignment="1">
      <alignment horizontal="center" vertical="center" wrapText="1" shrinkToFit="1"/>
    </xf>
    <xf numFmtId="0" fontId="31" fillId="3" borderId="19" xfId="2" applyNumberFormat="1" applyFont="1" applyFill="1" applyBorder="1" applyAlignment="1">
      <alignment horizontal="center" vertical="center" wrapText="1"/>
    </xf>
    <xf numFmtId="0" fontId="31" fillId="3" borderId="14" xfId="2" applyNumberFormat="1" applyFont="1" applyFill="1" applyBorder="1" applyAlignment="1">
      <alignment horizontal="center" vertical="center" wrapText="1"/>
    </xf>
    <xf numFmtId="0" fontId="31" fillId="3" borderId="4" xfId="2" applyNumberFormat="1" applyFont="1" applyFill="1" applyBorder="1" applyAlignment="1">
      <alignment horizontal="center" vertical="center" wrapText="1"/>
    </xf>
    <xf numFmtId="0" fontId="15" fillId="3" borderId="19" xfId="2" applyNumberFormat="1" applyFont="1" applyFill="1" applyBorder="1" applyAlignment="1">
      <alignment horizontal="center" vertical="center" wrapText="1" shrinkToFit="1"/>
    </xf>
    <xf numFmtId="0" fontId="15" fillId="3" borderId="14" xfId="2" applyNumberFormat="1" applyFont="1" applyFill="1" applyBorder="1" applyAlignment="1">
      <alignment horizontal="center" vertical="center" wrapText="1" shrinkToFit="1"/>
    </xf>
    <xf numFmtId="0" fontId="15" fillId="3" borderId="4" xfId="2" applyNumberFormat="1" applyFont="1" applyFill="1" applyBorder="1" applyAlignment="1">
      <alignment horizontal="center" vertical="center" wrapText="1" shrinkToFit="1"/>
    </xf>
    <xf numFmtId="0" fontId="30" fillId="3" borderId="19" xfId="1" applyFont="1" applyFill="1" applyBorder="1" applyAlignment="1">
      <alignment horizontal="center" vertical="center"/>
    </xf>
    <xf numFmtId="0" fontId="30" fillId="3" borderId="4" xfId="1" applyFont="1" applyFill="1" applyBorder="1" applyAlignment="1">
      <alignment horizontal="center" vertical="center"/>
    </xf>
    <xf numFmtId="0" fontId="15" fillId="3" borderId="19" xfId="1" applyFont="1" applyFill="1" applyBorder="1" applyAlignment="1">
      <alignment horizontal="center" vertical="center" wrapText="1"/>
    </xf>
    <xf numFmtId="0" fontId="15" fillId="3" borderId="4" xfId="1" applyFont="1" applyFill="1" applyBorder="1" applyAlignment="1">
      <alignment horizontal="center" vertical="center"/>
    </xf>
    <xf numFmtId="0" fontId="15" fillId="3" borderId="4" xfId="1" applyFont="1" applyFill="1" applyBorder="1" applyAlignment="1">
      <alignment horizontal="center" vertical="center" wrapText="1"/>
    </xf>
    <xf numFmtId="0" fontId="15" fillId="3" borderId="19" xfId="2" applyNumberFormat="1" applyFont="1" applyFill="1" applyBorder="1" applyAlignment="1">
      <alignment horizontal="center" vertical="center" wrapText="1"/>
    </xf>
    <xf numFmtId="0" fontId="15" fillId="3" borderId="14" xfId="2" applyNumberFormat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  <xf numFmtId="0" fontId="30" fillId="3" borderId="20" xfId="1" applyFont="1" applyFill="1" applyBorder="1" applyAlignment="1">
      <alignment horizontal="center" vertical="center"/>
    </xf>
    <xf numFmtId="0" fontId="15" fillId="3" borderId="14" xfId="2" applyNumberFormat="1" applyFont="1" applyFill="1" applyBorder="1" applyAlignment="1">
      <alignment horizontal="center" vertical="center" shrinkToFit="1"/>
    </xf>
    <xf numFmtId="0" fontId="15" fillId="3" borderId="4" xfId="2" applyNumberFormat="1" applyFont="1" applyFill="1" applyBorder="1" applyAlignment="1">
      <alignment horizontal="center" vertical="center" shrinkToFit="1"/>
    </xf>
    <xf numFmtId="0" fontId="10" fillId="3" borderId="7" xfId="1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29" fillId="3" borderId="23" xfId="1" applyFont="1" applyFill="1" applyBorder="1" applyAlignment="1">
      <alignment horizontal="center" vertical="center"/>
    </xf>
    <xf numFmtId="0" fontId="29" fillId="3" borderId="24" xfId="1" applyFont="1" applyFill="1" applyBorder="1" applyAlignment="1">
      <alignment horizontal="center" vertical="center"/>
    </xf>
    <xf numFmtId="0" fontId="11" fillId="3" borderId="3" xfId="1" applyFont="1" applyFill="1" applyBorder="1" applyAlignment="1">
      <alignment horizontal="center" vertical="center"/>
    </xf>
    <xf numFmtId="0" fontId="11" fillId="3" borderId="2" xfId="1" applyFont="1" applyFill="1" applyBorder="1" applyAlignment="1">
      <alignment horizontal="center" vertical="center"/>
    </xf>
    <xf numFmtId="0" fontId="11" fillId="3" borderId="6" xfId="1" applyFont="1" applyFill="1" applyBorder="1" applyAlignment="1">
      <alignment horizontal="center" vertical="center"/>
    </xf>
    <xf numFmtId="0" fontId="11" fillId="3" borderId="20" xfId="1" applyFont="1" applyFill="1" applyBorder="1" applyAlignment="1">
      <alignment horizontal="center" vertical="center"/>
    </xf>
    <xf numFmtId="0" fontId="11" fillId="3" borderId="21" xfId="1" applyFont="1" applyFill="1" applyBorder="1" applyAlignment="1">
      <alignment horizontal="center" vertical="center"/>
    </xf>
    <xf numFmtId="0" fontId="6" fillId="3" borderId="19" xfId="2" applyNumberFormat="1" applyFont="1" applyFill="1" applyBorder="1" applyAlignment="1">
      <alignment horizontal="center" vertical="center" wrapText="1" shrinkToFit="1"/>
    </xf>
    <xf numFmtId="0" fontId="6" fillId="3" borderId="14" xfId="2" applyNumberFormat="1" applyFont="1" applyFill="1" applyBorder="1" applyAlignment="1">
      <alignment horizontal="center" vertical="center" wrapText="1" shrinkToFit="1"/>
    </xf>
    <xf numFmtId="0" fontId="6" fillId="3" borderId="4" xfId="2" applyNumberFormat="1" applyFont="1" applyFill="1" applyBorder="1" applyAlignment="1">
      <alignment horizontal="center" vertical="center" wrapText="1" shrinkToFit="1"/>
    </xf>
    <xf numFmtId="0" fontId="11" fillId="3" borderId="19" xfId="1" applyFont="1" applyFill="1" applyBorder="1" applyAlignment="1">
      <alignment horizontal="center" vertical="center"/>
    </xf>
    <xf numFmtId="0" fontId="11" fillId="3" borderId="4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 wrapText="1"/>
    </xf>
    <xf numFmtId="0" fontId="6" fillId="3" borderId="19" xfId="2" applyNumberFormat="1" applyFont="1" applyFill="1" applyBorder="1" applyAlignment="1">
      <alignment horizontal="center" vertical="center" wrapText="1"/>
    </xf>
    <xf numFmtId="0" fontId="6" fillId="3" borderId="14" xfId="2" applyNumberFormat="1" applyFont="1" applyFill="1" applyBorder="1" applyAlignment="1">
      <alignment horizontal="center" vertical="center" wrapText="1"/>
    </xf>
    <xf numFmtId="0" fontId="11" fillId="3" borderId="25" xfId="1" applyFont="1" applyFill="1" applyBorder="1" applyAlignment="1">
      <alignment horizontal="center" vertical="center"/>
    </xf>
    <xf numFmtId="0" fontId="11" fillId="3" borderId="26" xfId="1" applyFont="1" applyFill="1" applyBorder="1" applyAlignment="1">
      <alignment horizontal="center" vertical="center"/>
    </xf>
    <xf numFmtId="0" fontId="11" fillId="3" borderId="7" xfId="1" applyFont="1" applyFill="1" applyBorder="1" applyAlignment="1">
      <alignment horizontal="center" vertical="center"/>
    </xf>
    <xf numFmtId="0" fontId="11" fillId="3" borderId="20" xfId="2" applyNumberFormat="1" applyFont="1" applyFill="1" applyBorder="1" applyAlignment="1">
      <alignment horizontal="center" vertical="center" shrinkToFit="1"/>
    </xf>
    <xf numFmtId="0" fontId="11" fillId="3" borderId="21" xfId="2" applyNumberFormat="1" applyFont="1" applyFill="1" applyBorder="1" applyAlignment="1">
      <alignment horizontal="center" vertical="center" shrinkToFit="1"/>
    </xf>
    <xf numFmtId="0" fontId="11" fillId="3" borderId="10" xfId="2" applyNumberFormat="1" applyFont="1" applyFill="1" applyBorder="1" applyAlignment="1">
      <alignment horizontal="center" vertical="center" shrinkToFit="1"/>
    </xf>
    <xf numFmtId="0" fontId="7" fillId="3" borderId="19" xfId="2" applyNumberFormat="1" applyFont="1" applyFill="1" applyBorder="1" applyAlignment="1">
      <alignment horizontal="center" vertical="center" wrapText="1" shrinkToFit="1"/>
    </xf>
    <xf numFmtId="0" fontId="7" fillId="3" borderId="14" xfId="2" applyNumberFormat="1" applyFont="1" applyFill="1" applyBorder="1" applyAlignment="1">
      <alignment horizontal="center" vertical="center" wrapText="1" shrinkToFit="1"/>
    </xf>
    <xf numFmtId="0" fontId="7" fillId="3" borderId="4" xfId="2" applyNumberFormat="1" applyFont="1" applyFill="1" applyBorder="1" applyAlignment="1">
      <alignment horizontal="center" vertical="center" wrapText="1" shrinkToFit="1"/>
    </xf>
    <xf numFmtId="0" fontId="7" fillId="3" borderId="19" xfId="2" applyNumberFormat="1" applyFont="1" applyFill="1" applyBorder="1" applyAlignment="1">
      <alignment horizontal="center" vertical="center" wrapText="1"/>
    </xf>
    <xf numFmtId="0" fontId="7" fillId="3" borderId="14" xfId="2" applyNumberFormat="1" applyFont="1" applyFill="1" applyBorder="1" applyAlignment="1">
      <alignment horizontal="center" vertical="center" wrapText="1"/>
    </xf>
    <xf numFmtId="0" fontId="7" fillId="3" borderId="4" xfId="2" applyNumberFormat="1" applyFont="1" applyFill="1" applyBorder="1" applyAlignment="1">
      <alignment horizontal="center" vertical="center" wrapText="1"/>
    </xf>
    <xf numFmtId="0" fontId="19" fillId="3" borderId="43" xfId="5" applyFont="1" applyFill="1" applyBorder="1" applyAlignment="1">
      <alignment vertical="center"/>
    </xf>
    <xf numFmtId="0" fontId="19" fillId="3" borderId="44" xfId="5" applyFont="1" applyFill="1" applyBorder="1" applyAlignment="1">
      <alignment vertical="center"/>
    </xf>
    <xf numFmtId="38" fontId="21" fillId="0" borderId="46" xfId="5" applyNumberFormat="1" applyFont="1" applyBorder="1" applyAlignment="1">
      <alignment vertical="center"/>
    </xf>
    <xf numFmtId="0" fontId="21" fillId="0" borderId="48" xfId="5" applyFont="1" applyBorder="1" applyAlignment="1">
      <alignment vertical="center"/>
    </xf>
    <xf numFmtId="0" fontId="16" fillId="0" borderId="0" xfId="5" applyFont="1" applyAlignment="1">
      <alignment vertical="center" wrapText="1"/>
    </xf>
    <xf numFmtId="0" fontId="19" fillId="3" borderId="20" xfId="5" applyFont="1" applyFill="1" applyBorder="1" applyAlignment="1">
      <alignment horizontal="center" vertical="center"/>
    </xf>
    <xf numFmtId="0" fontId="19" fillId="3" borderId="10" xfId="5" applyFont="1" applyFill="1" applyBorder="1" applyAlignment="1">
      <alignment horizontal="center" vertical="center"/>
    </xf>
    <xf numFmtId="38" fontId="19" fillId="0" borderId="20" xfId="4" applyFont="1" applyFill="1" applyBorder="1" applyAlignment="1">
      <alignment vertical="center"/>
    </xf>
    <xf numFmtId="38" fontId="19" fillId="0" borderId="10" xfId="4" applyFont="1" applyFill="1" applyBorder="1" applyAlignment="1">
      <alignment vertical="center"/>
    </xf>
    <xf numFmtId="38" fontId="19" fillId="0" borderId="25" xfId="4" applyFont="1" applyFill="1" applyBorder="1" applyAlignment="1">
      <alignment vertical="center"/>
    </xf>
    <xf numFmtId="38" fontId="24" fillId="0" borderId="3" xfId="4" applyFont="1" applyFill="1" applyBorder="1" applyAlignment="1">
      <alignment vertical="center"/>
    </xf>
    <xf numFmtId="38" fontId="19" fillId="0" borderId="42" xfId="4" applyFont="1" applyFill="1" applyBorder="1" applyAlignment="1">
      <alignment vertical="center"/>
    </xf>
    <xf numFmtId="38" fontId="24" fillId="0" borderId="41" xfId="4" applyFont="1" applyFill="1" applyBorder="1" applyAlignment="1">
      <alignment vertical="center"/>
    </xf>
    <xf numFmtId="38" fontId="24" fillId="0" borderId="10" xfId="4" applyFont="1" applyFill="1" applyBorder="1" applyAlignment="1">
      <alignment vertical="center"/>
    </xf>
    <xf numFmtId="38" fontId="19" fillId="0" borderId="39" xfId="4" applyFont="1" applyFill="1" applyBorder="1" applyAlignment="1">
      <alignment vertical="center"/>
    </xf>
    <xf numFmtId="38" fontId="33" fillId="0" borderId="38" xfId="4" applyFont="1" applyFill="1" applyBorder="1" applyAlignment="1">
      <alignment vertical="center"/>
    </xf>
    <xf numFmtId="38" fontId="33" fillId="0" borderId="41" xfId="4" applyFont="1" applyFill="1" applyBorder="1" applyAlignment="1">
      <alignment vertical="center"/>
    </xf>
    <xf numFmtId="38" fontId="33" fillId="0" borderId="10" xfId="4" applyFont="1" applyFill="1" applyBorder="1" applyAlignment="1">
      <alignment vertical="center"/>
    </xf>
    <xf numFmtId="0" fontId="19" fillId="4" borderId="1" xfId="5" applyFont="1" applyFill="1" applyBorder="1" applyAlignment="1">
      <alignment vertical="center"/>
    </xf>
    <xf numFmtId="0" fontId="23" fillId="4" borderId="20" xfId="5" applyFont="1" applyFill="1" applyBorder="1" applyAlignment="1">
      <alignment vertical="center"/>
    </xf>
    <xf numFmtId="0" fontId="19" fillId="3" borderId="7" xfId="5" applyFont="1" applyFill="1" applyBorder="1" applyAlignment="1">
      <alignment vertical="center"/>
    </xf>
    <xf numFmtId="0" fontId="23" fillId="3" borderId="6" xfId="5" applyFont="1" applyFill="1" applyBorder="1" applyAlignment="1">
      <alignment vertical="center"/>
    </xf>
    <xf numFmtId="0" fontId="19" fillId="3" borderId="25" xfId="5" applyFont="1" applyFill="1" applyBorder="1" applyAlignment="1">
      <alignment vertical="center"/>
    </xf>
    <xf numFmtId="0" fontId="23" fillId="3" borderId="3" xfId="5" applyFont="1" applyFill="1" applyBorder="1" applyAlignment="1">
      <alignment vertical="center"/>
    </xf>
    <xf numFmtId="0" fontId="19" fillId="3" borderId="26" xfId="5" applyFont="1" applyFill="1" applyBorder="1" applyAlignment="1">
      <alignment vertical="center"/>
    </xf>
    <xf numFmtId="0" fontId="23" fillId="3" borderId="2" xfId="5" applyFont="1" applyFill="1" applyBorder="1" applyAlignment="1">
      <alignment vertical="center"/>
    </xf>
    <xf numFmtId="38" fontId="33" fillId="0" borderId="31" xfId="4" applyFont="1" applyFill="1" applyBorder="1" applyAlignment="1">
      <alignment vertical="center"/>
    </xf>
    <xf numFmtId="0" fontId="19" fillId="3" borderId="2" xfId="5" applyFont="1" applyFill="1" applyBorder="1" applyAlignment="1">
      <alignment vertical="center"/>
    </xf>
    <xf numFmtId="0" fontId="19" fillId="3" borderId="36" xfId="5" applyFont="1" applyFill="1" applyBorder="1" applyAlignment="1">
      <alignment vertical="center"/>
    </xf>
    <xf numFmtId="0" fontId="23" fillId="3" borderId="35" xfId="5" applyFont="1" applyFill="1" applyBorder="1" applyAlignment="1">
      <alignment vertical="center"/>
    </xf>
    <xf numFmtId="0" fontId="19" fillId="3" borderId="19" xfId="2" applyNumberFormat="1" applyFont="1" applyFill="1" applyBorder="1" applyAlignment="1">
      <alignment vertical="center" shrinkToFit="1"/>
    </xf>
    <xf numFmtId="0" fontId="19" fillId="3" borderId="14" xfId="2" applyNumberFormat="1" applyFont="1" applyFill="1" applyBorder="1" applyAlignment="1">
      <alignment vertical="center" shrinkToFit="1"/>
    </xf>
    <xf numFmtId="0" fontId="19" fillId="3" borderId="1" xfId="2" applyNumberFormat="1" applyFont="1" applyFill="1" applyBorder="1" applyAlignment="1">
      <alignment vertical="center" shrinkToFit="1"/>
    </xf>
    <xf numFmtId="0" fontId="19" fillId="3" borderId="20" xfId="2" applyNumberFormat="1" applyFont="1" applyFill="1" applyBorder="1" applyAlignment="1">
      <alignment vertical="center" wrapText="1" shrinkToFit="1"/>
    </xf>
    <xf numFmtId="0" fontId="19" fillId="3" borderId="10" xfId="2" applyNumberFormat="1" applyFont="1" applyFill="1" applyBorder="1" applyAlignment="1">
      <alignment vertical="center" wrapText="1" shrinkToFit="1"/>
    </xf>
    <xf numFmtId="38" fontId="19" fillId="0" borderId="60" xfId="4" applyFont="1" applyFill="1" applyBorder="1" applyAlignment="1">
      <alignment horizontal="center" vertical="center"/>
    </xf>
    <xf numFmtId="38" fontId="19" fillId="0" borderId="61" xfId="4" applyFont="1" applyFill="1" applyBorder="1" applyAlignment="1">
      <alignment horizontal="center" vertical="center"/>
    </xf>
    <xf numFmtId="0" fontId="19" fillId="5" borderId="25" xfId="5" applyFont="1" applyFill="1" applyBorder="1" applyAlignment="1">
      <alignment vertical="center" wrapText="1"/>
    </xf>
    <xf numFmtId="0" fontId="23" fillId="0" borderId="3" xfId="5" applyFont="1" applyBorder="1" applyAlignment="1">
      <alignment vertical="center" wrapText="1"/>
    </xf>
    <xf numFmtId="38" fontId="19" fillId="0" borderId="34" xfId="4" applyFont="1" applyFill="1" applyBorder="1" applyAlignment="1">
      <alignment vertical="center"/>
    </xf>
    <xf numFmtId="38" fontId="33" fillId="0" borderId="33" xfId="4" applyFont="1" applyFill="1" applyBorder="1" applyAlignment="1">
      <alignment vertical="center"/>
    </xf>
    <xf numFmtId="38" fontId="19" fillId="0" borderId="7" xfId="4" applyFont="1" applyFill="1" applyBorder="1" applyAlignment="1">
      <alignment vertical="center"/>
    </xf>
    <xf numFmtId="38" fontId="33" fillId="0" borderId="6" xfId="4" applyFont="1" applyFill="1" applyBorder="1" applyAlignment="1">
      <alignment vertical="center"/>
    </xf>
    <xf numFmtId="38" fontId="21" fillId="0" borderId="45" xfId="4" applyFont="1" applyBorder="1" applyAlignment="1">
      <alignment vertical="center"/>
    </xf>
    <xf numFmtId="38" fontId="22" fillId="0" borderId="46" xfId="4" applyFont="1" applyBorder="1" applyAlignment="1">
      <alignment vertical="center"/>
    </xf>
    <xf numFmtId="0" fontId="19" fillId="5" borderId="43" xfId="5" applyFont="1" applyFill="1" applyBorder="1" applyAlignment="1">
      <alignment vertical="center" wrapText="1"/>
    </xf>
    <xf numFmtId="0" fontId="23" fillId="0" borderId="44" xfId="5" applyFont="1" applyBorder="1" applyAlignment="1">
      <alignment vertical="center" wrapText="1"/>
    </xf>
    <xf numFmtId="0" fontId="19" fillId="5" borderId="20" xfId="5" applyFont="1" applyFill="1" applyBorder="1" applyAlignment="1">
      <alignment vertical="center" wrapText="1"/>
    </xf>
    <xf numFmtId="0" fontId="23" fillId="0" borderId="10" xfId="5" applyFont="1" applyBorder="1" applyAlignment="1">
      <alignment vertical="center" wrapText="1"/>
    </xf>
    <xf numFmtId="38" fontId="19" fillId="0" borderId="19" xfId="4" applyFont="1" applyBorder="1">
      <alignment vertical="center"/>
    </xf>
    <xf numFmtId="38" fontId="23" fillId="0" borderId="25" xfId="4" applyFont="1" applyBorder="1" applyAlignment="1">
      <alignment vertical="center"/>
    </xf>
    <xf numFmtId="38" fontId="19" fillId="0" borderId="20" xfId="4" applyFont="1" applyFill="1" applyBorder="1" applyAlignment="1">
      <alignment horizontal="center" vertical="center"/>
    </xf>
    <xf numFmtId="38" fontId="19" fillId="0" borderId="10" xfId="4" applyFont="1" applyFill="1" applyBorder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23" fillId="3" borderId="10" xfId="5" applyFont="1" applyFill="1" applyBorder="1" applyAlignment="1">
      <alignment horizontal="center" vertical="center"/>
    </xf>
    <xf numFmtId="0" fontId="19" fillId="5" borderId="10" xfId="5" applyFont="1" applyFill="1" applyBorder="1" applyAlignment="1">
      <alignment vertical="center" wrapText="1"/>
    </xf>
    <xf numFmtId="38" fontId="19" fillId="0" borderId="19" xfId="6" applyFont="1" applyBorder="1" applyAlignment="1">
      <alignment vertical="center"/>
    </xf>
    <xf numFmtId="38" fontId="19" fillId="0" borderId="25" xfId="6" applyFont="1" applyBorder="1" applyAlignment="1">
      <alignment vertical="center"/>
    </xf>
    <xf numFmtId="0" fontId="19" fillId="3" borderId="3" xfId="5" applyFont="1" applyFill="1" applyBorder="1" applyAlignment="1">
      <alignment vertical="center"/>
    </xf>
    <xf numFmtId="38" fontId="6" fillId="4" borderId="0" xfId="1" applyNumberFormat="1" applyFont="1" applyFill="1">
      <alignment vertical="center"/>
    </xf>
    <xf numFmtId="38" fontId="6" fillId="4" borderId="0" xfId="4" applyFont="1" applyFill="1">
      <alignment vertical="center"/>
    </xf>
    <xf numFmtId="0" fontId="6" fillId="0" borderId="0" xfId="1" applyFont="1" applyAlignment="1"/>
  </cellXfs>
  <cellStyles count="9">
    <cellStyle name="パーセント 2" xfId="8" xr:uid="{66C25E95-9C46-40A1-84F9-074A99E54A30}"/>
    <cellStyle name="桁区切り" xfId="4" builtinId="6"/>
    <cellStyle name="桁区切り 2" xfId="2" xr:uid="{BA866B63-A515-4D4A-BDAA-388011295516}"/>
    <cellStyle name="桁区切り 3" xfId="3" xr:uid="{EEFAAFEE-97DD-432C-A12D-66832B595917}"/>
    <cellStyle name="桁区切り 4" xfId="6" xr:uid="{05101F26-9019-400A-B3B6-E844D5C8955E}"/>
    <cellStyle name="標準" xfId="0" builtinId="0"/>
    <cellStyle name="標準 2" xfId="5" xr:uid="{6F5042A0-1963-47C3-8F1C-59B5117F4F4F}"/>
    <cellStyle name="標準 3" xfId="1" xr:uid="{8E4BE162-91A9-4A1B-96CF-1DED2A73B787}"/>
    <cellStyle name="標準 3 3" xfId="7" xr:uid="{E2548F33-8460-434B-A330-6A1927F7E35D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721179</xdr:colOff>
      <xdr:row>0</xdr:row>
      <xdr:rowOff>244929</xdr:rowOff>
    </xdr:from>
    <xdr:to>
      <xdr:col>19</xdr:col>
      <xdr:colOff>408215</xdr:colOff>
      <xdr:row>2</xdr:row>
      <xdr:rowOff>244929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B776B8D-F8A4-4B43-87EC-91286FB12D4F}"/>
            </a:ext>
          </a:extLst>
        </xdr:cNvPr>
        <xdr:cNvSpPr/>
      </xdr:nvSpPr>
      <xdr:spPr>
        <a:xfrm>
          <a:off x="12504965" y="244929"/>
          <a:ext cx="1319893" cy="503464"/>
        </a:xfrm>
        <a:prstGeom prst="rect">
          <a:avLst/>
        </a:prstGeom>
        <a:solidFill>
          <a:schemeClr val="bg1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 載 例</a:t>
          </a:r>
        </a:p>
      </xdr:txBody>
    </xdr:sp>
    <xdr:clientData/>
  </xdr:twoCellAnchor>
  <xdr:twoCellAnchor>
    <xdr:from>
      <xdr:col>2</xdr:col>
      <xdr:colOff>16329</xdr:colOff>
      <xdr:row>3</xdr:row>
      <xdr:rowOff>84364</xdr:rowOff>
    </xdr:from>
    <xdr:to>
      <xdr:col>10</xdr:col>
      <xdr:colOff>81643</xdr:colOff>
      <xdr:row>6</xdr:row>
      <xdr:rowOff>163284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47E17169-BEE8-4E3F-9116-27687665306C}"/>
            </a:ext>
          </a:extLst>
        </xdr:cNvPr>
        <xdr:cNvSpPr/>
      </xdr:nvSpPr>
      <xdr:spPr>
        <a:xfrm>
          <a:off x="560615" y="968828"/>
          <a:ext cx="6406242" cy="1058635"/>
        </a:xfrm>
        <a:prstGeom prst="rect">
          <a:avLst/>
        </a:prstGeom>
        <a:solidFill>
          <a:schemeClr val="bg1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オレンジのセルに必要事項を記入してください。</a:t>
          </a:r>
          <a:endParaRPr kumimoji="1" lang="en-US" altLang="ja-JP" sz="18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必要事項をご記入いただくと、様式イに転記されます。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11BE8-776B-4829-936B-598D2CD6BA56}">
  <sheetPr codeName="Sheet3">
    <pageSetUpPr fitToPage="1"/>
  </sheetPr>
  <dimension ref="A1:AA79"/>
  <sheetViews>
    <sheetView showGridLines="0" view="pageBreakPreview" zoomScale="85" zoomScaleNormal="85" zoomScaleSheetLayoutView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Y8" sqref="Y8"/>
    </sheetView>
  </sheetViews>
  <sheetFormatPr defaultColWidth="8.375" defaultRowHeight="13.5"/>
  <cols>
    <col min="1" max="1" width="2.625" style="1" customWidth="1"/>
    <col min="2" max="3" width="4.375" style="1" customWidth="1"/>
    <col min="4" max="4" width="23.625" style="1" customWidth="1"/>
    <col min="5" max="5" width="12.625" style="1" customWidth="1"/>
    <col min="6" max="7" width="5.25" style="2" customWidth="1"/>
    <col min="8" max="8" width="10.75" style="1" customWidth="1"/>
    <col min="9" max="9" width="10.75" style="32" customWidth="1"/>
    <col min="10" max="18" width="10.75" style="33" customWidth="1"/>
    <col min="19" max="19" width="10.75" style="36" customWidth="1"/>
    <col min="20" max="20" width="10.375" style="5" customWidth="1"/>
    <col min="21" max="16384" width="8.375" style="1"/>
  </cols>
  <sheetData>
    <row r="1" spans="1:20" s="2" customFormat="1" ht="27.75" customHeight="1">
      <c r="A1" s="37" t="s">
        <v>25</v>
      </c>
      <c r="B1" s="37"/>
      <c r="C1" s="37"/>
      <c r="I1" s="3"/>
      <c r="J1" s="4"/>
      <c r="K1" s="4"/>
      <c r="L1" s="4"/>
      <c r="M1" s="4"/>
      <c r="N1" s="4"/>
      <c r="O1" s="4"/>
      <c r="P1" s="4"/>
      <c r="Q1" s="4"/>
      <c r="R1" s="4"/>
      <c r="S1" s="3"/>
      <c r="T1" s="5"/>
    </row>
    <row r="2" spans="1:20" s="2" customFormat="1" ht="12" customHeight="1">
      <c r="A2" s="37"/>
      <c r="B2" s="37"/>
      <c r="C2" s="37"/>
      <c r="I2" s="3"/>
      <c r="J2" s="4"/>
      <c r="K2" s="4"/>
      <c r="L2" s="4"/>
      <c r="M2" s="4"/>
      <c r="N2" s="4"/>
      <c r="O2" s="4"/>
      <c r="P2" s="4"/>
      <c r="Q2" s="4"/>
      <c r="R2" s="4"/>
      <c r="S2" s="3"/>
      <c r="T2" s="5"/>
    </row>
    <row r="3" spans="1:20" s="2" customFormat="1" ht="30" customHeight="1">
      <c r="A3" s="1"/>
      <c r="B3" s="6" t="s">
        <v>23</v>
      </c>
      <c r="I3" s="3"/>
      <c r="J3" s="4"/>
      <c r="K3" s="4"/>
      <c r="L3" s="7"/>
      <c r="M3" s="217" t="s">
        <v>24</v>
      </c>
      <c r="N3" s="218"/>
      <c r="O3" s="219"/>
      <c r="P3" s="220"/>
      <c r="Q3" s="220"/>
      <c r="R3" s="220"/>
      <c r="S3" s="221"/>
      <c r="T3" s="5"/>
    </row>
    <row r="4" spans="1:20" s="2" customFormat="1" ht="25.5" customHeight="1">
      <c r="A4" s="1"/>
      <c r="B4" s="1"/>
      <c r="C4" s="1"/>
      <c r="I4" s="3"/>
      <c r="J4" s="4"/>
      <c r="K4" s="4"/>
      <c r="L4" s="8"/>
      <c r="M4" s="8"/>
      <c r="N4" s="8"/>
      <c r="O4" s="8"/>
      <c r="P4" s="4"/>
      <c r="Q4" s="4"/>
      <c r="R4" s="4"/>
      <c r="S4" s="3"/>
      <c r="T4" s="5"/>
    </row>
    <row r="5" spans="1:20" s="9" customFormat="1" ht="24.75" customHeight="1">
      <c r="B5" s="211"/>
      <c r="C5" s="212"/>
      <c r="D5" s="222"/>
      <c r="E5" s="222"/>
      <c r="F5" s="222"/>
      <c r="G5" s="222"/>
      <c r="H5" s="222"/>
      <c r="I5" s="222"/>
      <c r="J5" s="223" t="s">
        <v>21</v>
      </c>
      <c r="K5" s="224"/>
      <c r="L5" s="224"/>
      <c r="M5" s="224"/>
      <c r="N5" s="224"/>
      <c r="O5" s="224"/>
      <c r="P5" s="224"/>
      <c r="Q5" s="225"/>
      <c r="R5" s="226" t="s">
        <v>20</v>
      </c>
      <c r="S5" s="229" t="s">
        <v>19</v>
      </c>
      <c r="T5" s="242" t="s">
        <v>18</v>
      </c>
    </row>
    <row r="6" spans="1:20" s="9" customFormat="1" ht="26.25" customHeight="1">
      <c r="B6" s="213"/>
      <c r="C6" s="214"/>
      <c r="D6" s="212" t="s">
        <v>17</v>
      </c>
      <c r="E6" s="244" t="s">
        <v>16</v>
      </c>
      <c r="F6" s="222"/>
      <c r="G6" s="222"/>
      <c r="H6" s="222"/>
      <c r="I6" s="222"/>
      <c r="J6" s="223" t="s">
        <v>15</v>
      </c>
      <c r="K6" s="224"/>
      <c r="L6" s="224"/>
      <c r="M6" s="224"/>
      <c r="N6" s="224"/>
      <c r="O6" s="224"/>
      <c r="P6" s="232" t="s">
        <v>117</v>
      </c>
      <c r="Q6" s="232" t="s">
        <v>14</v>
      </c>
      <c r="R6" s="227"/>
      <c r="S6" s="230"/>
      <c r="T6" s="243"/>
    </row>
    <row r="7" spans="1:20" s="2" customFormat="1" ht="55.5" customHeight="1">
      <c r="B7" s="213"/>
      <c r="C7" s="214"/>
      <c r="D7" s="214"/>
      <c r="E7" s="235" t="s">
        <v>22</v>
      </c>
      <c r="F7" s="237" t="s">
        <v>13</v>
      </c>
      <c r="G7" s="237" t="s">
        <v>99</v>
      </c>
      <c r="H7" s="237" t="s">
        <v>12</v>
      </c>
      <c r="I7" s="240" t="s">
        <v>11</v>
      </c>
      <c r="J7" s="223" t="s">
        <v>10</v>
      </c>
      <c r="K7" s="224"/>
      <c r="L7" s="224"/>
      <c r="M7" s="232" t="s">
        <v>9</v>
      </c>
      <c r="N7" s="232" t="s">
        <v>110</v>
      </c>
      <c r="O7" s="232" t="s">
        <v>111</v>
      </c>
      <c r="P7" s="245"/>
      <c r="Q7" s="233"/>
      <c r="R7" s="227"/>
      <c r="S7" s="230"/>
      <c r="T7" s="243"/>
    </row>
    <row r="8" spans="1:20" s="2" customFormat="1" ht="34.5" customHeight="1">
      <c r="B8" s="215"/>
      <c r="C8" s="216"/>
      <c r="D8" s="216"/>
      <c r="E8" s="236"/>
      <c r="F8" s="238"/>
      <c r="G8" s="238"/>
      <c r="H8" s="239"/>
      <c r="I8" s="241"/>
      <c r="J8" s="92" t="s">
        <v>8</v>
      </c>
      <c r="K8" s="92" t="s">
        <v>7</v>
      </c>
      <c r="L8" s="93" t="s">
        <v>62</v>
      </c>
      <c r="M8" s="234"/>
      <c r="N8" s="234"/>
      <c r="O8" s="234"/>
      <c r="P8" s="246"/>
      <c r="Q8" s="234"/>
      <c r="R8" s="228"/>
      <c r="S8" s="231"/>
      <c r="T8" s="243"/>
    </row>
    <row r="9" spans="1:20" ht="28.5" customHeight="1">
      <c r="B9" s="191" t="s">
        <v>28</v>
      </c>
      <c r="C9" s="191" t="s">
        <v>30</v>
      </c>
      <c r="D9" s="94"/>
      <c r="E9" s="95"/>
      <c r="F9" s="96"/>
      <c r="G9" s="97"/>
      <c r="H9" s="98"/>
      <c r="I9" s="99">
        <f>F9*H9</f>
        <v>0</v>
      </c>
      <c r="J9" s="100"/>
      <c r="K9" s="100"/>
      <c r="L9" s="100"/>
      <c r="M9" s="100"/>
      <c r="N9" s="100"/>
      <c r="O9" s="100"/>
      <c r="P9" s="100"/>
      <c r="Q9" s="101">
        <f>SUM(J9:P9)</f>
        <v>0</v>
      </c>
      <c r="R9" s="100"/>
      <c r="S9" s="102">
        <f>SUM(Q9,R9)</f>
        <v>0</v>
      </c>
      <c r="T9" s="13" t="str">
        <f>IF(I9=S9,"○","×")</f>
        <v>○</v>
      </c>
    </row>
    <row r="10" spans="1:20" ht="28.5" customHeight="1">
      <c r="B10" s="192"/>
      <c r="C10" s="192"/>
      <c r="D10" s="103"/>
      <c r="E10" s="104"/>
      <c r="F10" s="105"/>
      <c r="G10" s="106"/>
      <c r="H10" s="107"/>
      <c r="I10" s="99">
        <f>F10*H10</f>
        <v>0</v>
      </c>
      <c r="J10" s="100"/>
      <c r="K10" s="100"/>
      <c r="L10" s="100"/>
      <c r="M10" s="100"/>
      <c r="N10" s="100"/>
      <c r="O10" s="100"/>
      <c r="P10" s="100"/>
      <c r="Q10" s="101">
        <f>SUM(J10:P10)</f>
        <v>0</v>
      </c>
      <c r="R10" s="100"/>
      <c r="S10" s="102">
        <f t="shared" ref="S10:S35" si="0">SUM(Q10,R10)</f>
        <v>0</v>
      </c>
      <c r="T10" s="13" t="str">
        <f t="shared" ref="T10:T40" si="1">IF(I10=S10,"○","×")</f>
        <v>○</v>
      </c>
    </row>
    <row r="11" spans="1:20" ht="28.5" customHeight="1">
      <c r="B11" s="192"/>
      <c r="C11" s="192"/>
      <c r="D11" s="103"/>
      <c r="E11" s="104"/>
      <c r="F11" s="105"/>
      <c r="G11" s="106"/>
      <c r="H11" s="107"/>
      <c r="I11" s="99">
        <f t="shared" ref="I11:I35" si="2">F11*H11</f>
        <v>0</v>
      </c>
      <c r="J11" s="100"/>
      <c r="K11" s="100"/>
      <c r="L11" s="100"/>
      <c r="M11" s="100"/>
      <c r="N11" s="100"/>
      <c r="O11" s="100"/>
      <c r="P11" s="100"/>
      <c r="Q11" s="101">
        <f>SUM(J11:P11)</f>
        <v>0</v>
      </c>
      <c r="R11" s="100"/>
      <c r="S11" s="102">
        <f t="shared" si="0"/>
        <v>0</v>
      </c>
      <c r="T11" s="13" t="str">
        <f t="shared" si="1"/>
        <v>○</v>
      </c>
    </row>
    <row r="12" spans="1:20" ht="28.5" customHeight="1">
      <c r="B12" s="192"/>
      <c r="C12" s="192"/>
      <c r="D12" s="103"/>
      <c r="E12" s="104"/>
      <c r="F12" s="105"/>
      <c r="G12" s="106"/>
      <c r="H12" s="107"/>
      <c r="I12" s="99">
        <f t="shared" si="2"/>
        <v>0</v>
      </c>
      <c r="J12" s="100"/>
      <c r="K12" s="100"/>
      <c r="L12" s="100"/>
      <c r="M12" s="100"/>
      <c r="N12" s="100"/>
      <c r="O12" s="100"/>
      <c r="P12" s="100"/>
      <c r="Q12" s="101">
        <f>SUM(J12:P12)</f>
        <v>0</v>
      </c>
      <c r="R12" s="100"/>
      <c r="S12" s="102">
        <f t="shared" si="0"/>
        <v>0</v>
      </c>
      <c r="T12" s="13" t="str">
        <f t="shared" si="1"/>
        <v>○</v>
      </c>
    </row>
    <row r="13" spans="1:20" ht="28.5" customHeight="1">
      <c r="B13" s="192"/>
      <c r="C13" s="192"/>
      <c r="D13" s="103"/>
      <c r="E13" s="104"/>
      <c r="F13" s="105"/>
      <c r="G13" s="106"/>
      <c r="H13" s="107"/>
      <c r="I13" s="99">
        <f t="shared" si="2"/>
        <v>0</v>
      </c>
      <c r="J13" s="100"/>
      <c r="K13" s="100"/>
      <c r="L13" s="100"/>
      <c r="M13" s="100"/>
      <c r="N13" s="100"/>
      <c r="O13" s="100"/>
      <c r="P13" s="100"/>
      <c r="Q13" s="101">
        <f t="shared" ref="Q13:Q36" si="3">SUM(J13:P13)</f>
        <v>0</v>
      </c>
      <c r="R13" s="100"/>
      <c r="S13" s="102">
        <f t="shared" si="0"/>
        <v>0</v>
      </c>
      <c r="T13" s="13" t="str">
        <f t="shared" si="1"/>
        <v>○</v>
      </c>
    </row>
    <row r="14" spans="1:20" ht="28.5" customHeight="1">
      <c r="B14" s="192"/>
      <c r="C14" s="192"/>
      <c r="D14" s="103"/>
      <c r="E14" s="104"/>
      <c r="F14" s="105"/>
      <c r="G14" s="106"/>
      <c r="H14" s="107"/>
      <c r="I14" s="99">
        <f t="shared" si="2"/>
        <v>0</v>
      </c>
      <c r="J14" s="100"/>
      <c r="K14" s="100"/>
      <c r="L14" s="100"/>
      <c r="M14" s="100"/>
      <c r="N14" s="100"/>
      <c r="O14" s="100"/>
      <c r="P14" s="100"/>
      <c r="Q14" s="101">
        <f t="shared" si="3"/>
        <v>0</v>
      </c>
      <c r="R14" s="100"/>
      <c r="S14" s="102">
        <f t="shared" si="0"/>
        <v>0</v>
      </c>
      <c r="T14" s="13" t="str">
        <f t="shared" si="1"/>
        <v>○</v>
      </c>
    </row>
    <row r="15" spans="1:20" ht="28.5" customHeight="1">
      <c r="B15" s="192"/>
      <c r="C15" s="192"/>
      <c r="D15" s="103"/>
      <c r="E15" s="104"/>
      <c r="F15" s="105"/>
      <c r="G15" s="106"/>
      <c r="H15" s="107"/>
      <c r="I15" s="99">
        <f t="shared" si="2"/>
        <v>0</v>
      </c>
      <c r="J15" s="100"/>
      <c r="K15" s="100"/>
      <c r="L15" s="100"/>
      <c r="M15" s="100"/>
      <c r="N15" s="100"/>
      <c r="O15" s="100"/>
      <c r="P15" s="100"/>
      <c r="Q15" s="101">
        <f t="shared" si="3"/>
        <v>0</v>
      </c>
      <c r="R15" s="100"/>
      <c r="S15" s="102">
        <f t="shared" si="0"/>
        <v>0</v>
      </c>
      <c r="T15" s="13" t="str">
        <f t="shared" si="1"/>
        <v>○</v>
      </c>
    </row>
    <row r="16" spans="1:20" ht="28.5" customHeight="1">
      <c r="B16" s="192"/>
      <c r="C16" s="192"/>
      <c r="D16" s="108"/>
      <c r="E16" s="109"/>
      <c r="F16" s="110"/>
      <c r="G16" s="111"/>
      <c r="H16" s="107"/>
      <c r="I16" s="99">
        <f t="shared" si="2"/>
        <v>0</v>
      </c>
      <c r="J16" s="100"/>
      <c r="K16" s="100"/>
      <c r="L16" s="100"/>
      <c r="M16" s="100"/>
      <c r="N16" s="100"/>
      <c r="O16" s="100"/>
      <c r="P16" s="100"/>
      <c r="Q16" s="101">
        <f t="shared" si="3"/>
        <v>0</v>
      </c>
      <c r="R16" s="100"/>
      <c r="S16" s="102">
        <f t="shared" si="0"/>
        <v>0</v>
      </c>
      <c r="T16" s="13" t="str">
        <f t="shared" si="1"/>
        <v>○</v>
      </c>
    </row>
    <row r="17" spans="2:20" ht="28.5" customHeight="1">
      <c r="B17" s="192"/>
      <c r="C17" s="192"/>
      <c r="D17" s="108"/>
      <c r="E17" s="109"/>
      <c r="F17" s="110"/>
      <c r="G17" s="111"/>
      <c r="H17" s="107"/>
      <c r="I17" s="99">
        <f t="shared" si="2"/>
        <v>0</v>
      </c>
      <c r="J17" s="100"/>
      <c r="K17" s="100"/>
      <c r="L17" s="100"/>
      <c r="M17" s="100"/>
      <c r="N17" s="100"/>
      <c r="O17" s="100"/>
      <c r="P17" s="100"/>
      <c r="Q17" s="101">
        <f t="shared" si="3"/>
        <v>0</v>
      </c>
      <c r="R17" s="100"/>
      <c r="S17" s="102">
        <f t="shared" si="0"/>
        <v>0</v>
      </c>
      <c r="T17" s="13" t="str">
        <f t="shared" si="1"/>
        <v>○</v>
      </c>
    </row>
    <row r="18" spans="2:20" ht="28.5" customHeight="1">
      <c r="B18" s="192"/>
      <c r="C18" s="192"/>
      <c r="D18" s="108"/>
      <c r="E18" s="109"/>
      <c r="F18" s="110"/>
      <c r="G18" s="111"/>
      <c r="H18" s="107"/>
      <c r="I18" s="99">
        <f t="shared" si="2"/>
        <v>0</v>
      </c>
      <c r="J18" s="100"/>
      <c r="K18" s="100"/>
      <c r="L18" s="100"/>
      <c r="M18" s="100"/>
      <c r="N18" s="100"/>
      <c r="O18" s="100"/>
      <c r="P18" s="100"/>
      <c r="Q18" s="101">
        <f t="shared" si="3"/>
        <v>0</v>
      </c>
      <c r="R18" s="100"/>
      <c r="S18" s="102">
        <f t="shared" si="0"/>
        <v>0</v>
      </c>
      <c r="T18" s="13" t="str">
        <f t="shared" si="1"/>
        <v>○</v>
      </c>
    </row>
    <row r="19" spans="2:20" ht="28.5" customHeight="1">
      <c r="B19" s="192"/>
      <c r="C19" s="192"/>
      <c r="D19" s="108"/>
      <c r="E19" s="109"/>
      <c r="F19" s="110"/>
      <c r="G19" s="111"/>
      <c r="H19" s="107"/>
      <c r="I19" s="99">
        <f t="shared" si="2"/>
        <v>0</v>
      </c>
      <c r="J19" s="100"/>
      <c r="K19" s="100"/>
      <c r="L19" s="100"/>
      <c r="M19" s="100"/>
      <c r="N19" s="100"/>
      <c r="O19" s="100"/>
      <c r="P19" s="100"/>
      <c r="Q19" s="101">
        <f t="shared" si="3"/>
        <v>0</v>
      </c>
      <c r="R19" s="100"/>
      <c r="S19" s="102">
        <f t="shared" si="0"/>
        <v>0</v>
      </c>
      <c r="T19" s="13" t="str">
        <f t="shared" si="1"/>
        <v>○</v>
      </c>
    </row>
    <row r="20" spans="2:20" ht="28.5" customHeight="1">
      <c r="B20" s="192"/>
      <c r="C20" s="192"/>
      <c r="D20" s="108"/>
      <c r="E20" s="109"/>
      <c r="F20" s="110"/>
      <c r="G20" s="111"/>
      <c r="H20" s="107"/>
      <c r="I20" s="99">
        <f t="shared" si="2"/>
        <v>0</v>
      </c>
      <c r="J20" s="100"/>
      <c r="K20" s="100"/>
      <c r="L20" s="100"/>
      <c r="M20" s="100"/>
      <c r="N20" s="100"/>
      <c r="O20" s="100"/>
      <c r="P20" s="100"/>
      <c r="Q20" s="101">
        <f t="shared" si="3"/>
        <v>0</v>
      </c>
      <c r="R20" s="100"/>
      <c r="S20" s="102">
        <f t="shared" si="0"/>
        <v>0</v>
      </c>
      <c r="T20" s="13" t="str">
        <f t="shared" si="1"/>
        <v>○</v>
      </c>
    </row>
    <row r="21" spans="2:20" ht="28.5" customHeight="1">
      <c r="B21" s="192"/>
      <c r="C21" s="192"/>
      <c r="D21" s="108"/>
      <c r="E21" s="109"/>
      <c r="F21" s="110"/>
      <c r="G21" s="111"/>
      <c r="H21" s="107"/>
      <c r="I21" s="99">
        <f t="shared" si="2"/>
        <v>0</v>
      </c>
      <c r="J21" s="100"/>
      <c r="K21" s="100"/>
      <c r="L21" s="100"/>
      <c r="M21" s="100"/>
      <c r="N21" s="100"/>
      <c r="O21" s="100"/>
      <c r="P21" s="100"/>
      <c r="Q21" s="101">
        <f t="shared" si="3"/>
        <v>0</v>
      </c>
      <c r="R21" s="100"/>
      <c r="S21" s="102">
        <f t="shared" si="0"/>
        <v>0</v>
      </c>
      <c r="T21" s="13" t="str">
        <f t="shared" si="1"/>
        <v>○</v>
      </c>
    </row>
    <row r="22" spans="2:20" ht="28.5" customHeight="1">
      <c r="B22" s="192"/>
      <c r="C22" s="192"/>
      <c r="D22" s="108"/>
      <c r="E22" s="109"/>
      <c r="F22" s="110"/>
      <c r="G22" s="111"/>
      <c r="H22" s="107"/>
      <c r="I22" s="99">
        <f t="shared" si="2"/>
        <v>0</v>
      </c>
      <c r="J22" s="100"/>
      <c r="K22" s="100"/>
      <c r="L22" s="100"/>
      <c r="M22" s="100"/>
      <c r="N22" s="100"/>
      <c r="O22" s="100"/>
      <c r="P22" s="100"/>
      <c r="Q22" s="101">
        <f t="shared" si="3"/>
        <v>0</v>
      </c>
      <c r="R22" s="100"/>
      <c r="S22" s="102">
        <f t="shared" si="0"/>
        <v>0</v>
      </c>
      <c r="T22" s="13" t="str">
        <f t="shared" si="1"/>
        <v>○</v>
      </c>
    </row>
    <row r="23" spans="2:20" ht="28.5" customHeight="1">
      <c r="B23" s="192"/>
      <c r="C23" s="192"/>
      <c r="D23" s="108"/>
      <c r="E23" s="109"/>
      <c r="F23" s="110"/>
      <c r="G23" s="111"/>
      <c r="H23" s="107"/>
      <c r="I23" s="99">
        <f t="shared" si="2"/>
        <v>0</v>
      </c>
      <c r="J23" s="100"/>
      <c r="K23" s="100"/>
      <c r="L23" s="100"/>
      <c r="M23" s="100"/>
      <c r="N23" s="100"/>
      <c r="O23" s="100"/>
      <c r="P23" s="100"/>
      <c r="Q23" s="101">
        <f t="shared" si="3"/>
        <v>0</v>
      </c>
      <c r="R23" s="100"/>
      <c r="S23" s="102">
        <f t="shared" si="0"/>
        <v>0</v>
      </c>
      <c r="T23" s="13" t="str">
        <f t="shared" si="1"/>
        <v>○</v>
      </c>
    </row>
    <row r="24" spans="2:20" ht="28.5" customHeight="1">
      <c r="B24" s="192"/>
      <c r="C24" s="192"/>
      <c r="D24" s="108"/>
      <c r="E24" s="109"/>
      <c r="F24" s="110"/>
      <c r="G24" s="111"/>
      <c r="H24" s="107"/>
      <c r="I24" s="99">
        <f t="shared" ref="I24:I28" si="4">F24*H24</f>
        <v>0</v>
      </c>
      <c r="J24" s="100"/>
      <c r="K24" s="100"/>
      <c r="L24" s="100"/>
      <c r="M24" s="100"/>
      <c r="N24" s="100"/>
      <c r="O24" s="100"/>
      <c r="P24" s="100"/>
      <c r="Q24" s="101">
        <f t="shared" si="3"/>
        <v>0</v>
      </c>
      <c r="R24" s="100"/>
      <c r="S24" s="102">
        <f t="shared" ref="S24:S28" si="5">SUM(Q24,R24)</f>
        <v>0</v>
      </c>
      <c r="T24" s="13" t="str">
        <f t="shared" si="1"/>
        <v>○</v>
      </c>
    </row>
    <row r="25" spans="2:20" ht="28.5" customHeight="1">
      <c r="B25" s="192"/>
      <c r="C25" s="192"/>
      <c r="D25" s="108"/>
      <c r="E25" s="109"/>
      <c r="F25" s="110"/>
      <c r="G25" s="111"/>
      <c r="H25" s="107"/>
      <c r="I25" s="99">
        <f t="shared" si="4"/>
        <v>0</v>
      </c>
      <c r="J25" s="100"/>
      <c r="K25" s="100"/>
      <c r="L25" s="100"/>
      <c r="M25" s="100"/>
      <c r="N25" s="100"/>
      <c r="O25" s="100"/>
      <c r="P25" s="100"/>
      <c r="Q25" s="101">
        <f t="shared" si="3"/>
        <v>0</v>
      </c>
      <c r="R25" s="100"/>
      <c r="S25" s="102">
        <f t="shared" si="5"/>
        <v>0</v>
      </c>
      <c r="T25" s="13" t="str">
        <f t="shared" si="1"/>
        <v>○</v>
      </c>
    </row>
    <row r="26" spans="2:20" ht="28.5" customHeight="1">
      <c r="B26" s="192"/>
      <c r="C26" s="192"/>
      <c r="D26" s="108"/>
      <c r="E26" s="109"/>
      <c r="F26" s="110"/>
      <c r="G26" s="111"/>
      <c r="H26" s="107"/>
      <c r="I26" s="99">
        <f t="shared" si="4"/>
        <v>0</v>
      </c>
      <c r="J26" s="100"/>
      <c r="K26" s="100"/>
      <c r="L26" s="100"/>
      <c r="M26" s="100"/>
      <c r="N26" s="100"/>
      <c r="O26" s="100"/>
      <c r="P26" s="100"/>
      <c r="Q26" s="101">
        <f t="shared" si="3"/>
        <v>0</v>
      </c>
      <c r="R26" s="100"/>
      <c r="S26" s="102">
        <f t="shared" si="5"/>
        <v>0</v>
      </c>
      <c r="T26" s="13" t="str">
        <f t="shared" si="1"/>
        <v>○</v>
      </c>
    </row>
    <row r="27" spans="2:20" ht="28.5" hidden="1" customHeight="1">
      <c r="B27" s="192"/>
      <c r="C27" s="192"/>
      <c r="D27" s="108"/>
      <c r="E27" s="109"/>
      <c r="F27" s="110"/>
      <c r="G27" s="111"/>
      <c r="H27" s="107"/>
      <c r="I27" s="99">
        <f t="shared" si="4"/>
        <v>0</v>
      </c>
      <c r="J27" s="100"/>
      <c r="K27" s="100"/>
      <c r="L27" s="100"/>
      <c r="M27" s="100"/>
      <c r="N27" s="100"/>
      <c r="O27" s="100"/>
      <c r="P27" s="100"/>
      <c r="Q27" s="101">
        <f t="shared" si="3"/>
        <v>0</v>
      </c>
      <c r="R27" s="100"/>
      <c r="S27" s="102">
        <f t="shared" si="5"/>
        <v>0</v>
      </c>
      <c r="T27" s="13" t="str">
        <f t="shared" si="1"/>
        <v>○</v>
      </c>
    </row>
    <row r="28" spans="2:20" ht="28.5" hidden="1" customHeight="1">
      <c r="B28" s="192"/>
      <c r="C28" s="192"/>
      <c r="D28" s="108"/>
      <c r="E28" s="109"/>
      <c r="F28" s="110"/>
      <c r="G28" s="111"/>
      <c r="H28" s="107"/>
      <c r="I28" s="99">
        <f t="shared" si="4"/>
        <v>0</v>
      </c>
      <c r="J28" s="100"/>
      <c r="K28" s="100"/>
      <c r="L28" s="100"/>
      <c r="M28" s="100"/>
      <c r="N28" s="100"/>
      <c r="O28" s="100"/>
      <c r="P28" s="100"/>
      <c r="Q28" s="101">
        <f t="shared" si="3"/>
        <v>0</v>
      </c>
      <c r="R28" s="100"/>
      <c r="S28" s="102">
        <f t="shared" si="5"/>
        <v>0</v>
      </c>
      <c r="T28" s="13" t="str">
        <f t="shared" si="1"/>
        <v>○</v>
      </c>
    </row>
    <row r="29" spans="2:20" ht="28.5" hidden="1" customHeight="1">
      <c r="B29" s="192"/>
      <c r="C29" s="192"/>
      <c r="D29" s="103"/>
      <c r="E29" s="104"/>
      <c r="F29" s="105"/>
      <c r="G29" s="106"/>
      <c r="H29" s="107"/>
      <c r="I29" s="99">
        <f t="shared" si="2"/>
        <v>0</v>
      </c>
      <c r="J29" s="100"/>
      <c r="K29" s="100"/>
      <c r="L29" s="100"/>
      <c r="M29" s="100"/>
      <c r="N29" s="100"/>
      <c r="O29" s="100"/>
      <c r="P29" s="100"/>
      <c r="Q29" s="101">
        <f t="shared" si="3"/>
        <v>0</v>
      </c>
      <c r="R29" s="100"/>
      <c r="S29" s="102">
        <f t="shared" si="0"/>
        <v>0</v>
      </c>
      <c r="T29" s="13" t="str">
        <f t="shared" si="1"/>
        <v>○</v>
      </c>
    </row>
    <row r="30" spans="2:20" ht="28.5" hidden="1" customHeight="1">
      <c r="B30" s="192"/>
      <c r="C30" s="192"/>
      <c r="D30" s="103"/>
      <c r="E30" s="104"/>
      <c r="F30" s="105"/>
      <c r="G30" s="106"/>
      <c r="H30" s="107"/>
      <c r="I30" s="99">
        <f t="shared" si="2"/>
        <v>0</v>
      </c>
      <c r="J30" s="100"/>
      <c r="K30" s="100"/>
      <c r="L30" s="100"/>
      <c r="M30" s="100"/>
      <c r="N30" s="100"/>
      <c r="O30" s="100"/>
      <c r="P30" s="100"/>
      <c r="Q30" s="101">
        <f t="shared" si="3"/>
        <v>0</v>
      </c>
      <c r="R30" s="100"/>
      <c r="S30" s="102">
        <f t="shared" si="0"/>
        <v>0</v>
      </c>
      <c r="T30" s="13" t="str">
        <f t="shared" si="1"/>
        <v>○</v>
      </c>
    </row>
    <row r="31" spans="2:20" ht="28.5" hidden="1" customHeight="1">
      <c r="B31" s="192"/>
      <c r="C31" s="192"/>
      <c r="D31" s="103"/>
      <c r="E31" s="104"/>
      <c r="F31" s="105"/>
      <c r="G31" s="106"/>
      <c r="H31" s="107"/>
      <c r="I31" s="99">
        <f t="shared" si="2"/>
        <v>0</v>
      </c>
      <c r="J31" s="100"/>
      <c r="K31" s="100"/>
      <c r="L31" s="100"/>
      <c r="M31" s="100"/>
      <c r="N31" s="100"/>
      <c r="O31" s="100"/>
      <c r="P31" s="100"/>
      <c r="Q31" s="101">
        <f t="shared" si="3"/>
        <v>0</v>
      </c>
      <c r="R31" s="100"/>
      <c r="S31" s="102">
        <f t="shared" si="0"/>
        <v>0</v>
      </c>
      <c r="T31" s="13" t="str">
        <f t="shared" si="1"/>
        <v>○</v>
      </c>
    </row>
    <row r="32" spans="2:20" ht="28.5" hidden="1" customHeight="1">
      <c r="B32" s="192"/>
      <c r="C32" s="192"/>
      <c r="D32" s="103"/>
      <c r="E32" s="104"/>
      <c r="F32" s="105"/>
      <c r="G32" s="106"/>
      <c r="H32" s="107"/>
      <c r="I32" s="99">
        <f t="shared" si="2"/>
        <v>0</v>
      </c>
      <c r="J32" s="100"/>
      <c r="K32" s="100"/>
      <c r="L32" s="100"/>
      <c r="M32" s="100"/>
      <c r="N32" s="100"/>
      <c r="O32" s="100"/>
      <c r="P32" s="100"/>
      <c r="Q32" s="101">
        <f t="shared" si="3"/>
        <v>0</v>
      </c>
      <c r="R32" s="100"/>
      <c r="S32" s="102">
        <f t="shared" si="0"/>
        <v>0</v>
      </c>
      <c r="T32" s="13" t="str">
        <f t="shared" si="1"/>
        <v>○</v>
      </c>
    </row>
    <row r="33" spans="2:20" ht="28.5" hidden="1" customHeight="1">
      <c r="B33" s="192"/>
      <c r="C33" s="192"/>
      <c r="D33" s="108"/>
      <c r="E33" s="109"/>
      <c r="F33" s="110"/>
      <c r="G33" s="111"/>
      <c r="H33" s="107"/>
      <c r="I33" s="99">
        <f t="shared" si="2"/>
        <v>0</v>
      </c>
      <c r="J33" s="100"/>
      <c r="K33" s="100"/>
      <c r="L33" s="100"/>
      <c r="M33" s="100"/>
      <c r="N33" s="100"/>
      <c r="O33" s="100"/>
      <c r="P33" s="100"/>
      <c r="Q33" s="101">
        <f t="shared" si="3"/>
        <v>0</v>
      </c>
      <c r="R33" s="100"/>
      <c r="S33" s="102">
        <f t="shared" si="0"/>
        <v>0</v>
      </c>
      <c r="T33" s="13" t="str">
        <f t="shared" si="1"/>
        <v>○</v>
      </c>
    </row>
    <row r="34" spans="2:20" ht="28.5" hidden="1" customHeight="1">
      <c r="B34" s="192"/>
      <c r="C34" s="192"/>
      <c r="D34" s="108"/>
      <c r="E34" s="109"/>
      <c r="F34" s="110"/>
      <c r="G34" s="111"/>
      <c r="H34" s="107"/>
      <c r="I34" s="99">
        <f t="shared" si="2"/>
        <v>0</v>
      </c>
      <c r="J34" s="100"/>
      <c r="K34" s="100"/>
      <c r="L34" s="100"/>
      <c r="M34" s="100"/>
      <c r="N34" s="100"/>
      <c r="O34" s="100"/>
      <c r="P34" s="100"/>
      <c r="Q34" s="101">
        <f t="shared" si="3"/>
        <v>0</v>
      </c>
      <c r="R34" s="100"/>
      <c r="S34" s="102">
        <f t="shared" si="0"/>
        <v>0</v>
      </c>
      <c r="T34" s="13" t="str">
        <f t="shared" si="1"/>
        <v>○</v>
      </c>
    </row>
    <row r="35" spans="2:20" ht="28.5" hidden="1" customHeight="1">
      <c r="B35" s="192"/>
      <c r="C35" s="192"/>
      <c r="D35" s="108"/>
      <c r="E35" s="109"/>
      <c r="F35" s="110"/>
      <c r="G35" s="111"/>
      <c r="H35" s="107"/>
      <c r="I35" s="99">
        <f t="shared" si="2"/>
        <v>0</v>
      </c>
      <c r="J35" s="100"/>
      <c r="K35" s="100"/>
      <c r="L35" s="100"/>
      <c r="M35" s="100"/>
      <c r="N35" s="100"/>
      <c r="O35" s="100"/>
      <c r="P35" s="100"/>
      <c r="Q35" s="101">
        <f t="shared" si="3"/>
        <v>0</v>
      </c>
      <c r="R35" s="100"/>
      <c r="S35" s="102">
        <f t="shared" si="0"/>
        <v>0</v>
      </c>
      <c r="T35" s="13" t="str">
        <f t="shared" si="1"/>
        <v>○</v>
      </c>
    </row>
    <row r="36" spans="2:20" ht="28.5" hidden="1" customHeight="1">
      <c r="B36" s="192"/>
      <c r="C36" s="192"/>
      <c r="D36" s="108"/>
      <c r="E36" s="109"/>
      <c r="F36" s="110"/>
      <c r="G36" s="111"/>
      <c r="H36" s="107"/>
      <c r="I36" s="99">
        <f t="shared" ref="I36:I65" si="6">F36*H36</f>
        <v>0</v>
      </c>
      <c r="J36" s="100"/>
      <c r="K36" s="100"/>
      <c r="L36" s="100"/>
      <c r="M36" s="100"/>
      <c r="N36" s="100"/>
      <c r="O36" s="100"/>
      <c r="P36" s="100"/>
      <c r="Q36" s="101">
        <f t="shared" si="3"/>
        <v>0</v>
      </c>
      <c r="R36" s="100"/>
      <c r="S36" s="102">
        <f t="shared" ref="S36:S65" si="7">SUM(Q36,R36)</f>
        <v>0</v>
      </c>
      <c r="T36" s="13" t="str">
        <f t="shared" si="1"/>
        <v>○</v>
      </c>
    </row>
    <row r="37" spans="2:20" ht="27.75" customHeight="1" thickBot="1">
      <c r="B37" s="192"/>
      <c r="C37" s="193"/>
      <c r="D37" s="194"/>
      <c r="E37" s="195"/>
      <c r="F37" s="195"/>
      <c r="G37" s="195"/>
      <c r="H37" s="196"/>
      <c r="I37" s="112">
        <f>SUM(I9:I36)</f>
        <v>0</v>
      </c>
      <c r="J37" s="113">
        <f>SUM(J9:J36)</f>
        <v>0</v>
      </c>
      <c r="K37" s="113">
        <f t="shared" ref="K37" si="8">SUM(K9:K36)</f>
        <v>0</v>
      </c>
      <c r="L37" s="113">
        <f t="shared" ref="L37" si="9">SUM(L9:L36)</f>
        <v>0</v>
      </c>
      <c r="M37" s="113">
        <f t="shared" ref="M37" si="10">SUM(M9:M36)</f>
        <v>0</v>
      </c>
      <c r="N37" s="113">
        <f>SUM(N9:N36)</f>
        <v>0</v>
      </c>
      <c r="O37" s="113">
        <f t="shared" ref="O37" si="11">SUM(O9:O36)</f>
        <v>0</v>
      </c>
      <c r="P37" s="113">
        <f t="shared" ref="P37" si="12">SUM(P9:P36)</f>
        <v>0</v>
      </c>
      <c r="Q37" s="113">
        <f>SUM(Q9:Q36)</f>
        <v>0</v>
      </c>
      <c r="R37" s="113">
        <f>SUM(R9:R36)</f>
        <v>0</v>
      </c>
      <c r="S37" s="114">
        <f>SUM(Q37,R37)</f>
        <v>0</v>
      </c>
      <c r="T37" s="17" t="str">
        <f t="shared" si="1"/>
        <v>○</v>
      </c>
    </row>
    <row r="38" spans="2:20" ht="28.5" customHeight="1">
      <c r="B38" s="192"/>
      <c r="C38" s="197" t="s">
        <v>27</v>
      </c>
      <c r="D38" s="108"/>
      <c r="E38" s="109"/>
      <c r="F38" s="115"/>
      <c r="G38" s="116"/>
      <c r="H38" s="117"/>
      <c r="I38" s="99">
        <f>F38*H38</f>
        <v>0</v>
      </c>
      <c r="J38" s="118"/>
      <c r="K38" s="118"/>
      <c r="L38" s="100"/>
      <c r="M38" s="100"/>
      <c r="N38" s="100"/>
      <c r="O38" s="100"/>
      <c r="P38" s="100"/>
      <c r="Q38" s="101">
        <f>SUM(J38:P38)</f>
        <v>0</v>
      </c>
      <c r="R38" s="100"/>
      <c r="S38" s="102">
        <f>SUM(Q38,R38)</f>
        <v>0</v>
      </c>
      <c r="T38" s="13" t="str">
        <f>IF(I38=S38,"○","×")</f>
        <v>○</v>
      </c>
    </row>
    <row r="39" spans="2:20" ht="28.5" customHeight="1">
      <c r="B39" s="192"/>
      <c r="C39" s="192"/>
      <c r="D39" s="108"/>
      <c r="E39" s="109"/>
      <c r="F39" s="110"/>
      <c r="G39" s="111"/>
      <c r="H39" s="107"/>
      <c r="I39" s="99">
        <f t="shared" si="6"/>
        <v>0</v>
      </c>
      <c r="J39" s="100"/>
      <c r="K39" s="100"/>
      <c r="L39" s="100"/>
      <c r="M39" s="100"/>
      <c r="N39" s="100"/>
      <c r="O39" s="100"/>
      <c r="P39" s="100"/>
      <c r="Q39" s="101">
        <f t="shared" ref="Q39:Q65" si="13">SUM(J39:P39)</f>
        <v>0</v>
      </c>
      <c r="R39" s="100"/>
      <c r="S39" s="102">
        <f t="shared" si="7"/>
        <v>0</v>
      </c>
      <c r="T39" s="13" t="str">
        <f t="shared" si="1"/>
        <v>○</v>
      </c>
    </row>
    <row r="40" spans="2:20" ht="28.5" customHeight="1">
      <c r="B40" s="192"/>
      <c r="C40" s="192"/>
      <c r="D40" s="108"/>
      <c r="E40" s="109"/>
      <c r="F40" s="110"/>
      <c r="G40" s="111"/>
      <c r="H40" s="107"/>
      <c r="I40" s="99">
        <f t="shared" si="6"/>
        <v>0</v>
      </c>
      <c r="J40" s="100"/>
      <c r="K40" s="100"/>
      <c r="L40" s="100"/>
      <c r="M40" s="100"/>
      <c r="N40" s="100"/>
      <c r="O40" s="100"/>
      <c r="P40" s="100"/>
      <c r="Q40" s="101">
        <f t="shared" si="13"/>
        <v>0</v>
      </c>
      <c r="R40" s="100"/>
      <c r="S40" s="102">
        <f t="shared" si="7"/>
        <v>0</v>
      </c>
      <c r="T40" s="13" t="str">
        <f t="shared" si="1"/>
        <v>○</v>
      </c>
    </row>
    <row r="41" spans="2:20" ht="28.5" customHeight="1">
      <c r="B41" s="192"/>
      <c r="C41" s="192"/>
      <c r="D41" s="108"/>
      <c r="E41" s="109"/>
      <c r="F41" s="110"/>
      <c r="G41" s="111"/>
      <c r="H41" s="107"/>
      <c r="I41" s="99">
        <f t="shared" si="6"/>
        <v>0</v>
      </c>
      <c r="J41" s="100"/>
      <c r="K41" s="100"/>
      <c r="L41" s="100"/>
      <c r="M41" s="100"/>
      <c r="N41" s="100"/>
      <c r="O41" s="100"/>
      <c r="P41" s="100"/>
      <c r="Q41" s="101">
        <f t="shared" si="13"/>
        <v>0</v>
      </c>
      <c r="R41" s="100"/>
      <c r="S41" s="102">
        <f t="shared" si="7"/>
        <v>0</v>
      </c>
      <c r="T41" s="13" t="str">
        <f t="shared" ref="T41:T66" si="14">IF(I41=S41,"○","×")</f>
        <v>○</v>
      </c>
    </row>
    <row r="42" spans="2:20" ht="28.5" customHeight="1">
      <c r="B42" s="192"/>
      <c r="C42" s="192"/>
      <c r="D42" s="108"/>
      <c r="E42" s="109"/>
      <c r="F42" s="110"/>
      <c r="G42" s="111"/>
      <c r="H42" s="107"/>
      <c r="I42" s="99">
        <f t="shared" si="6"/>
        <v>0</v>
      </c>
      <c r="J42" s="100"/>
      <c r="K42" s="100"/>
      <c r="L42" s="100"/>
      <c r="M42" s="100"/>
      <c r="N42" s="100"/>
      <c r="O42" s="100"/>
      <c r="P42" s="100"/>
      <c r="Q42" s="101">
        <f t="shared" si="13"/>
        <v>0</v>
      </c>
      <c r="R42" s="100"/>
      <c r="S42" s="102">
        <f t="shared" si="7"/>
        <v>0</v>
      </c>
      <c r="T42" s="13" t="str">
        <f t="shared" si="14"/>
        <v>○</v>
      </c>
    </row>
    <row r="43" spans="2:20" ht="28.5" customHeight="1">
      <c r="B43" s="192"/>
      <c r="C43" s="192"/>
      <c r="D43" s="108"/>
      <c r="E43" s="109"/>
      <c r="F43" s="110"/>
      <c r="G43" s="111"/>
      <c r="H43" s="107"/>
      <c r="I43" s="99">
        <f t="shared" si="6"/>
        <v>0</v>
      </c>
      <c r="J43" s="100"/>
      <c r="K43" s="100"/>
      <c r="L43" s="100"/>
      <c r="M43" s="100"/>
      <c r="N43" s="100"/>
      <c r="O43" s="100"/>
      <c r="P43" s="100"/>
      <c r="Q43" s="101">
        <f t="shared" si="13"/>
        <v>0</v>
      </c>
      <c r="R43" s="100"/>
      <c r="S43" s="102">
        <f t="shared" si="7"/>
        <v>0</v>
      </c>
      <c r="T43" s="13" t="str">
        <f t="shared" si="14"/>
        <v>○</v>
      </c>
    </row>
    <row r="44" spans="2:20" ht="28.5" customHeight="1">
      <c r="B44" s="192"/>
      <c r="C44" s="192"/>
      <c r="D44" s="108"/>
      <c r="E44" s="109"/>
      <c r="F44" s="110"/>
      <c r="G44" s="111"/>
      <c r="H44" s="107"/>
      <c r="I44" s="99">
        <f t="shared" si="6"/>
        <v>0</v>
      </c>
      <c r="J44" s="100"/>
      <c r="K44" s="100"/>
      <c r="L44" s="100"/>
      <c r="M44" s="100"/>
      <c r="N44" s="100"/>
      <c r="O44" s="100"/>
      <c r="P44" s="100"/>
      <c r="Q44" s="101">
        <f t="shared" si="13"/>
        <v>0</v>
      </c>
      <c r="R44" s="100"/>
      <c r="S44" s="102">
        <f t="shared" si="7"/>
        <v>0</v>
      </c>
      <c r="T44" s="13" t="str">
        <f t="shared" si="14"/>
        <v>○</v>
      </c>
    </row>
    <row r="45" spans="2:20" ht="28.5" customHeight="1">
      <c r="B45" s="192"/>
      <c r="C45" s="192"/>
      <c r="D45" s="108"/>
      <c r="E45" s="109"/>
      <c r="F45" s="110"/>
      <c r="G45" s="111"/>
      <c r="H45" s="107"/>
      <c r="I45" s="99">
        <f t="shared" si="6"/>
        <v>0</v>
      </c>
      <c r="J45" s="100"/>
      <c r="K45" s="100"/>
      <c r="L45" s="100"/>
      <c r="M45" s="100"/>
      <c r="N45" s="100"/>
      <c r="O45" s="100"/>
      <c r="P45" s="100"/>
      <c r="Q45" s="101">
        <f t="shared" si="13"/>
        <v>0</v>
      </c>
      <c r="R45" s="100"/>
      <c r="S45" s="102">
        <f t="shared" si="7"/>
        <v>0</v>
      </c>
      <c r="T45" s="13" t="str">
        <f t="shared" si="14"/>
        <v>○</v>
      </c>
    </row>
    <row r="46" spans="2:20" ht="28.5" customHeight="1">
      <c r="B46" s="192"/>
      <c r="C46" s="192"/>
      <c r="D46" s="108"/>
      <c r="E46" s="109"/>
      <c r="F46" s="110"/>
      <c r="G46" s="111"/>
      <c r="H46" s="107"/>
      <c r="I46" s="99">
        <f t="shared" si="6"/>
        <v>0</v>
      </c>
      <c r="J46" s="100"/>
      <c r="K46" s="100"/>
      <c r="L46" s="100"/>
      <c r="M46" s="100"/>
      <c r="N46" s="100"/>
      <c r="O46" s="100"/>
      <c r="P46" s="100"/>
      <c r="Q46" s="101">
        <f t="shared" si="13"/>
        <v>0</v>
      </c>
      <c r="R46" s="100"/>
      <c r="S46" s="102">
        <f t="shared" si="7"/>
        <v>0</v>
      </c>
      <c r="T46" s="13" t="str">
        <f t="shared" si="14"/>
        <v>○</v>
      </c>
    </row>
    <row r="47" spans="2:20" ht="28.5" hidden="1" customHeight="1">
      <c r="B47" s="192"/>
      <c r="C47" s="192"/>
      <c r="D47" s="108"/>
      <c r="E47" s="109"/>
      <c r="F47" s="110"/>
      <c r="G47" s="111"/>
      <c r="H47" s="107"/>
      <c r="I47" s="99">
        <f t="shared" si="6"/>
        <v>0</v>
      </c>
      <c r="J47" s="100"/>
      <c r="K47" s="100"/>
      <c r="L47" s="100"/>
      <c r="M47" s="100"/>
      <c r="N47" s="100"/>
      <c r="O47" s="100"/>
      <c r="P47" s="100"/>
      <c r="Q47" s="101">
        <f t="shared" si="13"/>
        <v>0</v>
      </c>
      <c r="R47" s="100"/>
      <c r="S47" s="102">
        <f t="shared" si="7"/>
        <v>0</v>
      </c>
      <c r="T47" s="13" t="str">
        <f t="shared" si="14"/>
        <v>○</v>
      </c>
    </row>
    <row r="48" spans="2:20" ht="28.5" hidden="1" customHeight="1">
      <c r="B48" s="192"/>
      <c r="C48" s="192"/>
      <c r="D48" s="108"/>
      <c r="E48" s="109"/>
      <c r="F48" s="110"/>
      <c r="G48" s="111"/>
      <c r="H48" s="107"/>
      <c r="I48" s="99">
        <f t="shared" si="6"/>
        <v>0</v>
      </c>
      <c r="J48" s="100"/>
      <c r="K48" s="100"/>
      <c r="L48" s="100"/>
      <c r="M48" s="100"/>
      <c r="N48" s="100"/>
      <c r="O48" s="100"/>
      <c r="P48" s="100"/>
      <c r="Q48" s="101">
        <f t="shared" si="13"/>
        <v>0</v>
      </c>
      <c r="R48" s="100"/>
      <c r="S48" s="102">
        <f t="shared" si="7"/>
        <v>0</v>
      </c>
      <c r="T48" s="13" t="str">
        <f t="shared" si="14"/>
        <v>○</v>
      </c>
    </row>
    <row r="49" spans="2:20" ht="28.5" hidden="1" customHeight="1">
      <c r="B49" s="192"/>
      <c r="C49" s="192"/>
      <c r="D49" s="108"/>
      <c r="E49" s="109"/>
      <c r="F49" s="110"/>
      <c r="G49" s="111"/>
      <c r="H49" s="107"/>
      <c r="I49" s="99">
        <f t="shared" ref="I49:I61" si="15">F49*H49</f>
        <v>0</v>
      </c>
      <c r="J49" s="100"/>
      <c r="K49" s="100"/>
      <c r="L49" s="100"/>
      <c r="M49" s="100"/>
      <c r="N49" s="100"/>
      <c r="O49" s="100"/>
      <c r="P49" s="100"/>
      <c r="Q49" s="101">
        <f t="shared" si="13"/>
        <v>0</v>
      </c>
      <c r="R49" s="100"/>
      <c r="S49" s="102">
        <f t="shared" ref="S49:S61" si="16">SUM(Q49,R49)</f>
        <v>0</v>
      </c>
      <c r="T49" s="13" t="str">
        <f t="shared" si="14"/>
        <v>○</v>
      </c>
    </row>
    <row r="50" spans="2:20" ht="28.5" hidden="1" customHeight="1">
      <c r="B50" s="192"/>
      <c r="C50" s="192"/>
      <c r="D50" s="108"/>
      <c r="E50" s="109"/>
      <c r="F50" s="110"/>
      <c r="G50" s="111"/>
      <c r="H50" s="107"/>
      <c r="I50" s="99">
        <f t="shared" si="15"/>
        <v>0</v>
      </c>
      <c r="J50" s="100"/>
      <c r="K50" s="100"/>
      <c r="L50" s="100"/>
      <c r="M50" s="100"/>
      <c r="N50" s="100"/>
      <c r="O50" s="100"/>
      <c r="P50" s="100"/>
      <c r="Q50" s="101">
        <f t="shared" si="13"/>
        <v>0</v>
      </c>
      <c r="R50" s="100"/>
      <c r="S50" s="102">
        <f t="shared" si="16"/>
        <v>0</v>
      </c>
      <c r="T50" s="13" t="str">
        <f t="shared" si="14"/>
        <v>○</v>
      </c>
    </row>
    <row r="51" spans="2:20" ht="28.5" hidden="1" customHeight="1">
      <c r="B51" s="192"/>
      <c r="C51" s="192"/>
      <c r="D51" s="108"/>
      <c r="E51" s="109"/>
      <c r="F51" s="110"/>
      <c r="G51" s="111"/>
      <c r="H51" s="107"/>
      <c r="I51" s="99">
        <f t="shared" si="15"/>
        <v>0</v>
      </c>
      <c r="J51" s="100"/>
      <c r="K51" s="100"/>
      <c r="L51" s="100"/>
      <c r="M51" s="100"/>
      <c r="N51" s="100"/>
      <c r="O51" s="100"/>
      <c r="P51" s="100"/>
      <c r="Q51" s="101">
        <f t="shared" si="13"/>
        <v>0</v>
      </c>
      <c r="R51" s="100"/>
      <c r="S51" s="102">
        <f t="shared" si="16"/>
        <v>0</v>
      </c>
      <c r="T51" s="13" t="str">
        <f t="shared" si="14"/>
        <v>○</v>
      </c>
    </row>
    <row r="52" spans="2:20" ht="28.5" hidden="1" customHeight="1">
      <c r="B52" s="192"/>
      <c r="C52" s="192"/>
      <c r="D52" s="108"/>
      <c r="E52" s="109"/>
      <c r="F52" s="110"/>
      <c r="G52" s="111"/>
      <c r="H52" s="107"/>
      <c r="I52" s="99">
        <f t="shared" si="15"/>
        <v>0</v>
      </c>
      <c r="J52" s="100"/>
      <c r="K52" s="100"/>
      <c r="L52" s="100"/>
      <c r="M52" s="100"/>
      <c r="N52" s="100"/>
      <c r="O52" s="100"/>
      <c r="P52" s="100"/>
      <c r="Q52" s="101">
        <f t="shared" si="13"/>
        <v>0</v>
      </c>
      <c r="R52" s="100"/>
      <c r="S52" s="102">
        <f t="shared" si="16"/>
        <v>0</v>
      </c>
      <c r="T52" s="13" t="str">
        <f t="shared" si="14"/>
        <v>○</v>
      </c>
    </row>
    <row r="53" spans="2:20" ht="28.5" hidden="1" customHeight="1">
      <c r="B53" s="192"/>
      <c r="C53" s="192"/>
      <c r="D53" s="108"/>
      <c r="E53" s="109"/>
      <c r="F53" s="110"/>
      <c r="G53" s="111"/>
      <c r="H53" s="107"/>
      <c r="I53" s="99">
        <f t="shared" si="15"/>
        <v>0</v>
      </c>
      <c r="J53" s="100"/>
      <c r="K53" s="100"/>
      <c r="L53" s="100"/>
      <c r="M53" s="100"/>
      <c r="N53" s="100"/>
      <c r="O53" s="100"/>
      <c r="P53" s="100"/>
      <c r="Q53" s="101">
        <f t="shared" si="13"/>
        <v>0</v>
      </c>
      <c r="R53" s="100"/>
      <c r="S53" s="102">
        <f t="shared" si="16"/>
        <v>0</v>
      </c>
      <c r="T53" s="13" t="str">
        <f t="shared" si="14"/>
        <v>○</v>
      </c>
    </row>
    <row r="54" spans="2:20" ht="28.5" hidden="1" customHeight="1">
      <c r="B54" s="192"/>
      <c r="C54" s="192"/>
      <c r="D54" s="108"/>
      <c r="E54" s="109"/>
      <c r="F54" s="110"/>
      <c r="G54" s="111"/>
      <c r="H54" s="107"/>
      <c r="I54" s="99">
        <f t="shared" si="15"/>
        <v>0</v>
      </c>
      <c r="J54" s="100"/>
      <c r="K54" s="100"/>
      <c r="L54" s="100"/>
      <c r="M54" s="100"/>
      <c r="N54" s="100"/>
      <c r="O54" s="100"/>
      <c r="P54" s="100"/>
      <c r="Q54" s="101">
        <f t="shared" si="13"/>
        <v>0</v>
      </c>
      <c r="R54" s="100"/>
      <c r="S54" s="102">
        <f t="shared" si="16"/>
        <v>0</v>
      </c>
      <c r="T54" s="13" t="str">
        <f t="shared" si="14"/>
        <v>○</v>
      </c>
    </row>
    <row r="55" spans="2:20" ht="28.5" hidden="1" customHeight="1">
      <c r="B55" s="192"/>
      <c r="C55" s="192"/>
      <c r="D55" s="108"/>
      <c r="E55" s="109"/>
      <c r="F55" s="110"/>
      <c r="G55" s="111"/>
      <c r="H55" s="107"/>
      <c r="I55" s="99">
        <f t="shared" si="15"/>
        <v>0</v>
      </c>
      <c r="J55" s="100"/>
      <c r="K55" s="100"/>
      <c r="L55" s="100"/>
      <c r="M55" s="100"/>
      <c r="N55" s="100"/>
      <c r="O55" s="100"/>
      <c r="P55" s="100"/>
      <c r="Q55" s="101">
        <f t="shared" si="13"/>
        <v>0</v>
      </c>
      <c r="R55" s="100"/>
      <c r="S55" s="102">
        <f t="shared" si="16"/>
        <v>0</v>
      </c>
      <c r="T55" s="13" t="str">
        <f t="shared" si="14"/>
        <v>○</v>
      </c>
    </row>
    <row r="56" spans="2:20" ht="28.5" hidden="1" customHeight="1">
      <c r="B56" s="192"/>
      <c r="C56" s="192"/>
      <c r="D56" s="108"/>
      <c r="E56" s="109"/>
      <c r="F56" s="110"/>
      <c r="G56" s="111"/>
      <c r="H56" s="107"/>
      <c r="I56" s="99">
        <f t="shared" si="15"/>
        <v>0</v>
      </c>
      <c r="J56" s="100"/>
      <c r="K56" s="100"/>
      <c r="L56" s="100"/>
      <c r="M56" s="100"/>
      <c r="N56" s="100"/>
      <c r="O56" s="100"/>
      <c r="P56" s="100"/>
      <c r="Q56" s="101">
        <f t="shared" si="13"/>
        <v>0</v>
      </c>
      <c r="R56" s="100"/>
      <c r="S56" s="102">
        <f t="shared" si="16"/>
        <v>0</v>
      </c>
      <c r="T56" s="13" t="str">
        <f t="shared" si="14"/>
        <v>○</v>
      </c>
    </row>
    <row r="57" spans="2:20" ht="28.5" hidden="1" customHeight="1">
      <c r="B57" s="192"/>
      <c r="C57" s="192"/>
      <c r="D57" s="108"/>
      <c r="E57" s="109"/>
      <c r="F57" s="110"/>
      <c r="G57" s="111"/>
      <c r="H57" s="107"/>
      <c r="I57" s="99">
        <f t="shared" si="15"/>
        <v>0</v>
      </c>
      <c r="J57" s="100"/>
      <c r="K57" s="100"/>
      <c r="L57" s="100"/>
      <c r="M57" s="100"/>
      <c r="N57" s="100"/>
      <c r="O57" s="100"/>
      <c r="P57" s="100"/>
      <c r="Q57" s="101">
        <f t="shared" si="13"/>
        <v>0</v>
      </c>
      <c r="R57" s="100"/>
      <c r="S57" s="102">
        <f t="shared" si="16"/>
        <v>0</v>
      </c>
      <c r="T57" s="13" t="str">
        <f t="shared" si="14"/>
        <v>○</v>
      </c>
    </row>
    <row r="58" spans="2:20" ht="28.5" hidden="1" customHeight="1">
      <c r="B58" s="192"/>
      <c r="C58" s="192"/>
      <c r="D58" s="108"/>
      <c r="E58" s="109"/>
      <c r="F58" s="110"/>
      <c r="G58" s="111"/>
      <c r="H58" s="107"/>
      <c r="I58" s="99">
        <f t="shared" si="15"/>
        <v>0</v>
      </c>
      <c r="J58" s="100"/>
      <c r="K58" s="100"/>
      <c r="L58" s="100"/>
      <c r="M58" s="100"/>
      <c r="N58" s="100"/>
      <c r="O58" s="100"/>
      <c r="P58" s="100"/>
      <c r="Q58" s="101">
        <f t="shared" si="13"/>
        <v>0</v>
      </c>
      <c r="R58" s="100"/>
      <c r="S58" s="102">
        <f t="shared" si="16"/>
        <v>0</v>
      </c>
      <c r="T58" s="13" t="str">
        <f t="shared" si="14"/>
        <v>○</v>
      </c>
    </row>
    <row r="59" spans="2:20" ht="28.5" hidden="1" customHeight="1">
      <c r="B59" s="192"/>
      <c r="C59" s="192"/>
      <c r="D59" s="108"/>
      <c r="E59" s="109"/>
      <c r="F59" s="110"/>
      <c r="G59" s="111"/>
      <c r="H59" s="107"/>
      <c r="I59" s="99">
        <f t="shared" si="15"/>
        <v>0</v>
      </c>
      <c r="J59" s="100"/>
      <c r="K59" s="100"/>
      <c r="L59" s="100"/>
      <c r="M59" s="100"/>
      <c r="N59" s="100"/>
      <c r="O59" s="100"/>
      <c r="P59" s="100"/>
      <c r="Q59" s="101">
        <f t="shared" si="13"/>
        <v>0</v>
      </c>
      <c r="R59" s="100"/>
      <c r="S59" s="102">
        <f t="shared" si="16"/>
        <v>0</v>
      </c>
      <c r="T59" s="13" t="str">
        <f t="shared" si="14"/>
        <v>○</v>
      </c>
    </row>
    <row r="60" spans="2:20" ht="28.5" hidden="1" customHeight="1">
      <c r="B60" s="192"/>
      <c r="C60" s="192"/>
      <c r="D60" s="108"/>
      <c r="E60" s="109"/>
      <c r="F60" s="110"/>
      <c r="G60" s="111"/>
      <c r="H60" s="107"/>
      <c r="I60" s="99">
        <f t="shared" si="15"/>
        <v>0</v>
      </c>
      <c r="J60" s="100"/>
      <c r="K60" s="100"/>
      <c r="L60" s="100"/>
      <c r="M60" s="100"/>
      <c r="N60" s="100"/>
      <c r="O60" s="100"/>
      <c r="P60" s="100"/>
      <c r="Q60" s="101">
        <f t="shared" si="13"/>
        <v>0</v>
      </c>
      <c r="R60" s="100"/>
      <c r="S60" s="102">
        <f t="shared" si="16"/>
        <v>0</v>
      </c>
      <c r="T60" s="13" t="str">
        <f t="shared" si="14"/>
        <v>○</v>
      </c>
    </row>
    <row r="61" spans="2:20" ht="28.5" hidden="1" customHeight="1">
      <c r="B61" s="192"/>
      <c r="C61" s="192"/>
      <c r="D61" s="108"/>
      <c r="E61" s="109"/>
      <c r="F61" s="110"/>
      <c r="G61" s="111"/>
      <c r="H61" s="107"/>
      <c r="I61" s="99">
        <f t="shared" si="15"/>
        <v>0</v>
      </c>
      <c r="J61" s="100"/>
      <c r="K61" s="100"/>
      <c r="L61" s="100"/>
      <c r="M61" s="100"/>
      <c r="N61" s="100"/>
      <c r="O61" s="100"/>
      <c r="P61" s="100"/>
      <c r="Q61" s="101">
        <f t="shared" si="13"/>
        <v>0</v>
      </c>
      <c r="R61" s="100"/>
      <c r="S61" s="102">
        <f t="shared" si="16"/>
        <v>0</v>
      </c>
      <c r="T61" s="13" t="str">
        <f t="shared" si="14"/>
        <v>○</v>
      </c>
    </row>
    <row r="62" spans="2:20" ht="28.5" hidden="1" customHeight="1">
      <c r="B62" s="192"/>
      <c r="C62" s="192"/>
      <c r="D62" s="108"/>
      <c r="E62" s="109"/>
      <c r="F62" s="110"/>
      <c r="G62" s="111"/>
      <c r="H62" s="107"/>
      <c r="I62" s="99">
        <f t="shared" si="6"/>
        <v>0</v>
      </c>
      <c r="J62" s="100"/>
      <c r="K62" s="100"/>
      <c r="L62" s="100"/>
      <c r="M62" s="100"/>
      <c r="N62" s="100"/>
      <c r="O62" s="100"/>
      <c r="P62" s="100"/>
      <c r="Q62" s="101">
        <f t="shared" si="13"/>
        <v>0</v>
      </c>
      <c r="R62" s="100"/>
      <c r="S62" s="102">
        <f t="shared" si="7"/>
        <v>0</v>
      </c>
      <c r="T62" s="13" t="str">
        <f t="shared" si="14"/>
        <v>○</v>
      </c>
    </row>
    <row r="63" spans="2:20" ht="28.5" hidden="1" customHeight="1">
      <c r="B63" s="192"/>
      <c r="C63" s="192"/>
      <c r="D63" s="108"/>
      <c r="E63" s="109"/>
      <c r="F63" s="110"/>
      <c r="G63" s="111"/>
      <c r="H63" s="107"/>
      <c r="I63" s="99">
        <f t="shared" si="6"/>
        <v>0</v>
      </c>
      <c r="J63" s="100"/>
      <c r="K63" s="100"/>
      <c r="L63" s="100"/>
      <c r="M63" s="100"/>
      <c r="N63" s="100"/>
      <c r="O63" s="100"/>
      <c r="P63" s="100"/>
      <c r="Q63" s="101">
        <f t="shared" si="13"/>
        <v>0</v>
      </c>
      <c r="R63" s="100"/>
      <c r="S63" s="102">
        <f t="shared" si="7"/>
        <v>0</v>
      </c>
      <c r="T63" s="13" t="str">
        <f t="shared" si="14"/>
        <v>○</v>
      </c>
    </row>
    <row r="64" spans="2:20" ht="28.5" hidden="1" customHeight="1">
      <c r="B64" s="192"/>
      <c r="C64" s="192"/>
      <c r="D64" s="108"/>
      <c r="E64" s="109"/>
      <c r="F64" s="110"/>
      <c r="G64" s="111"/>
      <c r="H64" s="107"/>
      <c r="I64" s="99">
        <f t="shared" si="6"/>
        <v>0</v>
      </c>
      <c r="J64" s="100"/>
      <c r="K64" s="100"/>
      <c r="L64" s="100"/>
      <c r="M64" s="100"/>
      <c r="N64" s="100"/>
      <c r="O64" s="100"/>
      <c r="P64" s="100"/>
      <c r="Q64" s="101">
        <f t="shared" si="13"/>
        <v>0</v>
      </c>
      <c r="R64" s="100"/>
      <c r="S64" s="102">
        <f t="shared" si="7"/>
        <v>0</v>
      </c>
      <c r="T64" s="13" t="str">
        <f t="shared" si="14"/>
        <v>○</v>
      </c>
    </row>
    <row r="65" spans="2:27" ht="28.5" customHeight="1">
      <c r="B65" s="192"/>
      <c r="C65" s="192"/>
      <c r="D65" s="108"/>
      <c r="E65" s="109"/>
      <c r="F65" s="110"/>
      <c r="G65" s="111"/>
      <c r="H65" s="107"/>
      <c r="I65" s="99">
        <f t="shared" si="6"/>
        <v>0</v>
      </c>
      <c r="J65" s="100"/>
      <c r="K65" s="100"/>
      <c r="L65" s="100"/>
      <c r="M65" s="100"/>
      <c r="N65" s="100"/>
      <c r="O65" s="100"/>
      <c r="P65" s="100"/>
      <c r="Q65" s="101">
        <f t="shared" si="13"/>
        <v>0</v>
      </c>
      <c r="R65" s="100"/>
      <c r="S65" s="102">
        <f t="shared" si="7"/>
        <v>0</v>
      </c>
      <c r="T65" s="13" t="str">
        <f t="shared" si="14"/>
        <v>○</v>
      </c>
    </row>
    <row r="66" spans="2:27" ht="27.75" customHeight="1" thickBot="1">
      <c r="B66" s="192"/>
      <c r="C66" s="193"/>
      <c r="D66" s="194" t="s">
        <v>29</v>
      </c>
      <c r="E66" s="195"/>
      <c r="F66" s="195"/>
      <c r="G66" s="195"/>
      <c r="H66" s="196"/>
      <c r="I66" s="112">
        <f>SUM(I38:I65)</f>
        <v>0</v>
      </c>
      <c r="J66" s="113">
        <f>SUM(J38:J65)</f>
        <v>0</v>
      </c>
      <c r="K66" s="113">
        <f t="shared" ref="K66:P66" si="17">SUM(K38:K65)</f>
        <v>0</v>
      </c>
      <c r="L66" s="113">
        <f t="shared" si="17"/>
        <v>0</v>
      </c>
      <c r="M66" s="113">
        <f t="shared" si="17"/>
        <v>0</v>
      </c>
      <c r="N66" s="113">
        <f>SUM(N38:N65)</f>
        <v>0</v>
      </c>
      <c r="O66" s="113">
        <f t="shared" si="17"/>
        <v>0</v>
      </c>
      <c r="P66" s="113">
        <f t="shared" si="17"/>
        <v>0</v>
      </c>
      <c r="Q66" s="113">
        <f>SUM(Q38:Q65)</f>
        <v>0</v>
      </c>
      <c r="R66" s="113">
        <f>SUM(R38:R65)</f>
        <v>0</v>
      </c>
      <c r="S66" s="114">
        <f>SUM(Q66,R66)</f>
        <v>0</v>
      </c>
      <c r="T66" s="17" t="str">
        <f t="shared" si="14"/>
        <v>○</v>
      </c>
    </row>
    <row r="67" spans="2:27" ht="27.75" customHeight="1" thickBot="1">
      <c r="B67" s="193"/>
      <c r="C67" s="198" t="s">
        <v>115</v>
      </c>
      <c r="D67" s="199"/>
      <c r="E67" s="199"/>
      <c r="F67" s="199"/>
      <c r="G67" s="199"/>
      <c r="H67" s="200"/>
      <c r="I67" s="119">
        <f>I37+I66</f>
        <v>0</v>
      </c>
      <c r="J67" s="119">
        <f>J37+J66</f>
        <v>0</v>
      </c>
      <c r="K67" s="119">
        <f t="shared" ref="K67:R67" si="18">K37+K66</f>
        <v>0</v>
      </c>
      <c r="L67" s="119">
        <f t="shared" si="18"/>
        <v>0</v>
      </c>
      <c r="M67" s="119">
        <f t="shared" si="18"/>
        <v>0</v>
      </c>
      <c r="N67" s="119">
        <f t="shared" si="18"/>
        <v>0</v>
      </c>
      <c r="O67" s="119">
        <f t="shared" si="18"/>
        <v>0</v>
      </c>
      <c r="P67" s="119">
        <f t="shared" si="18"/>
        <v>0</v>
      </c>
      <c r="Q67" s="119">
        <f t="shared" si="18"/>
        <v>0</v>
      </c>
      <c r="R67" s="119">
        <f t="shared" si="18"/>
        <v>0</v>
      </c>
      <c r="S67" s="120">
        <f>SUM(Q67:R67)</f>
        <v>0</v>
      </c>
      <c r="T67" s="21" t="str">
        <f>IF(I67=S67,"○","×")</f>
        <v>○</v>
      </c>
    </row>
    <row r="68" spans="2:27" ht="28.5" customHeight="1">
      <c r="B68" s="205" t="s">
        <v>6</v>
      </c>
      <c r="C68" s="206"/>
      <c r="D68" s="121" t="s">
        <v>5</v>
      </c>
      <c r="E68" s="122"/>
      <c r="F68" s="123"/>
      <c r="G68" s="124"/>
      <c r="H68" s="125"/>
      <c r="I68" s="126"/>
      <c r="J68" s="127"/>
      <c r="K68" s="127"/>
      <c r="L68" s="127"/>
      <c r="M68" s="127"/>
      <c r="N68" s="127"/>
      <c r="O68" s="127"/>
      <c r="P68" s="127"/>
      <c r="Q68" s="128" t="str">
        <f>IF(OR($Q$67=0,I68=""),"",ROUNDDOWN(I68*$Q$67/$S$67,0))</f>
        <v/>
      </c>
      <c r="R68" s="129" t="str">
        <f>IF(Q68="","",I68-Q68)</f>
        <v/>
      </c>
      <c r="S68" s="130">
        <f t="shared" ref="S68" si="19">SUM(Q68,R68)</f>
        <v>0</v>
      </c>
      <c r="T68" s="19" t="str">
        <f t="shared" ref="T68" si="20">IF(I68=S68,"○","×")</f>
        <v>○</v>
      </c>
    </row>
    <row r="69" spans="2:27" ht="28.5" customHeight="1">
      <c r="B69" s="207"/>
      <c r="C69" s="208"/>
      <c r="D69" s="131" t="s">
        <v>4</v>
      </c>
      <c r="E69" s="132"/>
      <c r="F69" s="133"/>
      <c r="G69" s="134"/>
      <c r="H69" s="135"/>
      <c r="I69" s="136"/>
      <c r="J69" s="137"/>
      <c r="K69" s="137"/>
      <c r="L69" s="137"/>
      <c r="M69" s="137"/>
      <c r="N69" s="137"/>
      <c r="O69" s="137"/>
      <c r="P69" s="137"/>
      <c r="Q69" s="101" t="str">
        <f>IF(OR($Q$67=0,I69=""),"",ROUNDDOWN(I69*$Q$67/$S$67,0))</f>
        <v/>
      </c>
      <c r="R69" s="101" t="str">
        <f>IF(Q69="","",I69-Q69)</f>
        <v/>
      </c>
      <c r="S69" s="102">
        <f>SUM(Q69,R69)</f>
        <v>0</v>
      </c>
      <c r="T69" s="13" t="str">
        <f t="shared" ref="T69:T74" si="21">IF(I69=S69,"○","×")</f>
        <v>○</v>
      </c>
      <c r="AA69" s="1" t="s">
        <v>26</v>
      </c>
    </row>
    <row r="70" spans="2:27" ht="28.5" customHeight="1" thickBot="1">
      <c r="B70" s="209"/>
      <c r="C70" s="210"/>
      <c r="D70" s="138" t="s">
        <v>3</v>
      </c>
      <c r="E70" s="139"/>
      <c r="F70" s="140"/>
      <c r="G70" s="141"/>
      <c r="H70" s="142"/>
      <c r="I70" s="143"/>
      <c r="J70" s="144"/>
      <c r="K70" s="144"/>
      <c r="L70" s="144"/>
      <c r="M70" s="144"/>
      <c r="N70" s="144"/>
      <c r="O70" s="144"/>
      <c r="P70" s="144"/>
      <c r="Q70" s="113" t="str">
        <f>IF(OR($Q$67=0,I70=""),"",ROUNDDOWN(I70*$Q$67/$S$67,0))</f>
        <v/>
      </c>
      <c r="R70" s="113" t="str">
        <f>IF(Q70="","",I70-Q70)</f>
        <v/>
      </c>
      <c r="S70" s="120">
        <f>SUM(Q70,R70)</f>
        <v>0</v>
      </c>
      <c r="T70" s="17" t="str">
        <f t="shared" si="21"/>
        <v>○</v>
      </c>
    </row>
    <row r="71" spans="2:27" ht="28.5" customHeight="1">
      <c r="B71" s="201"/>
      <c r="C71" s="202"/>
      <c r="D71" s="145" t="s">
        <v>112</v>
      </c>
      <c r="E71" s="146"/>
      <c r="F71" s="147"/>
      <c r="G71" s="148"/>
      <c r="H71" s="149"/>
      <c r="I71" s="150"/>
      <c r="J71" s="151"/>
      <c r="K71" s="151"/>
      <c r="L71" s="151"/>
      <c r="M71" s="151"/>
      <c r="N71" s="151"/>
      <c r="O71" s="152" t="str">
        <f>IF(I71="","",Q71)</f>
        <v/>
      </c>
      <c r="P71" s="151"/>
      <c r="Q71" s="153" t="str">
        <f>IF(OR($Q$69=0,I71=""),"",ROUNDDOWN(I71*$Q$69/$S$69,0))</f>
        <v/>
      </c>
      <c r="R71" s="153" t="str">
        <f>IF(Q71="","",I71-Q71)</f>
        <v/>
      </c>
      <c r="S71" s="154">
        <f>SUM(Q71,R71)</f>
        <v>0</v>
      </c>
      <c r="T71" s="83" t="str">
        <f t="shared" si="21"/>
        <v>○</v>
      </c>
    </row>
    <row r="72" spans="2:27" ht="28.5" customHeight="1">
      <c r="B72" s="203"/>
      <c r="C72" s="204"/>
      <c r="D72" s="155" t="s">
        <v>113</v>
      </c>
      <c r="E72" s="132"/>
      <c r="F72" s="133"/>
      <c r="G72" s="134"/>
      <c r="H72" s="135"/>
      <c r="I72" s="156"/>
      <c r="J72" s="137"/>
      <c r="K72" s="137"/>
      <c r="L72" s="137"/>
      <c r="M72" s="137"/>
      <c r="N72" s="137"/>
      <c r="O72" s="157" t="str">
        <f>IF(I72="","",Q72)</f>
        <v/>
      </c>
      <c r="P72" s="137"/>
      <c r="Q72" s="101" t="str">
        <f>IF(OR($Q$69=0,I72=""),"",ROUNDDOWN(I72*$Q$69/$S$69,0))</f>
        <v/>
      </c>
      <c r="R72" s="101" t="str">
        <f>IF(Q72="","",I72-Q72)</f>
        <v/>
      </c>
      <c r="S72" s="102">
        <f t="shared" ref="S72" si="22">SUM(Q72,R72)</f>
        <v>0</v>
      </c>
      <c r="T72" s="75" t="str">
        <f t="shared" si="21"/>
        <v>○</v>
      </c>
    </row>
    <row r="73" spans="2:27" ht="28.5" customHeight="1" thickBot="1">
      <c r="B73" s="158"/>
      <c r="C73" s="195" t="s">
        <v>116</v>
      </c>
      <c r="D73" s="195"/>
      <c r="E73" s="195"/>
      <c r="F73" s="195"/>
      <c r="G73" s="195"/>
      <c r="H73" s="196"/>
      <c r="I73" s="119">
        <f>SUM(I68:I72)</f>
        <v>0</v>
      </c>
      <c r="J73" s="113">
        <f>SUM(J68:J72)</f>
        <v>0</v>
      </c>
      <c r="K73" s="113">
        <f t="shared" ref="K73:R73" si="23">SUM(K68:K72)</f>
        <v>0</v>
      </c>
      <c r="L73" s="113">
        <f t="shared" si="23"/>
        <v>0</v>
      </c>
      <c r="M73" s="113">
        <f t="shared" si="23"/>
        <v>0</v>
      </c>
      <c r="N73" s="113">
        <f t="shared" si="23"/>
        <v>0</v>
      </c>
      <c r="O73" s="113">
        <f t="shared" si="23"/>
        <v>0</v>
      </c>
      <c r="P73" s="113">
        <f t="shared" si="23"/>
        <v>0</v>
      </c>
      <c r="Q73" s="113">
        <f>SUM(Q68:Q72)</f>
        <v>0</v>
      </c>
      <c r="R73" s="113">
        <f t="shared" si="23"/>
        <v>0</v>
      </c>
      <c r="S73" s="159">
        <f>SUM(S68:S72)</f>
        <v>0</v>
      </c>
      <c r="T73" s="76" t="str">
        <f t="shared" si="21"/>
        <v>○</v>
      </c>
    </row>
    <row r="74" spans="2:27" ht="28.5" customHeight="1">
      <c r="B74" s="188" t="s">
        <v>0</v>
      </c>
      <c r="C74" s="189"/>
      <c r="D74" s="189"/>
      <c r="E74" s="189"/>
      <c r="F74" s="189"/>
      <c r="G74" s="189"/>
      <c r="H74" s="190"/>
      <c r="I74" s="160">
        <f>I67+I73</f>
        <v>0</v>
      </c>
      <c r="J74" s="161">
        <f t="shared" ref="J74:P74" si="24">J67+J73</f>
        <v>0</v>
      </c>
      <c r="K74" s="161">
        <f t="shared" si="24"/>
        <v>0</v>
      </c>
      <c r="L74" s="161">
        <f t="shared" si="24"/>
        <v>0</v>
      </c>
      <c r="M74" s="161">
        <f t="shared" si="24"/>
        <v>0</v>
      </c>
      <c r="N74" s="161">
        <f t="shared" si="24"/>
        <v>0</v>
      </c>
      <c r="O74" s="161">
        <f t="shared" si="24"/>
        <v>0</v>
      </c>
      <c r="P74" s="161">
        <f t="shared" si="24"/>
        <v>0</v>
      </c>
      <c r="Q74" s="162">
        <f>Q67+Q73</f>
        <v>0</v>
      </c>
      <c r="R74" s="162">
        <f>R67+R73</f>
        <v>0</v>
      </c>
      <c r="S74" s="162">
        <f>S67+S73</f>
        <v>0</v>
      </c>
      <c r="T74" s="26" t="str">
        <f t="shared" si="21"/>
        <v>○</v>
      </c>
    </row>
    <row r="75" spans="2:27" ht="27" customHeight="1">
      <c r="B75" s="163"/>
      <c r="C75" s="163"/>
      <c r="D75" s="164"/>
      <c r="E75" s="164"/>
      <c r="F75" s="165"/>
      <c r="G75" s="165"/>
      <c r="H75" s="164"/>
      <c r="I75" s="166"/>
      <c r="J75" s="167"/>
      <c r="K75" s="167"/>
      <c r="L75" s="167"/>
      <c r="M75" s="168"/>
      <c r="N75" s="169" t="s">
        <v>2</v>
      </c>
      <c r="O75" s="162">
        <f>SUM(J74:O74)</f>
        <v>0</v>
      </c>
      <c r="P75" s="167"/>
      <c r="Q75" s="167"/>
      <c r="R75" s="169" t="s">
        <v>1</v>
      </c>
      <c r="S75" s="102">
        <f>S74*0.1</f>
        <v>0</v>
      </c>
    </row>
    <row r="76" spans="2:27" ht="27" customHeight="1">
      <c r="Q76" s="30"/>
      <c r="R76" s="34" t="s">
        <v>0</v>
      </c>
      <c r="S76" s="12">
        <f>S74+S75</f>
        <v>0</v>
      </c>
    </row>
    <row r="77" spans="2:27" ht="20.100000000000001" customHeight="1">
      <c r="D77" s="35"/>
    </row>
    <row r="78" spans="2:27" ht="18" customHeight="1"/>
    <row r="79" spans="2:27" ht="18" customHeight="1"/>
  </sheetData>
  <mergeCells count="33">
    <mergeCell ref="T5:T8"/>
    <mergeCell ref="D6:D8"/>
    <mergeCell ref="E6:I6"/>
    <mergeCell ref="J6:O6"/>
    <mergeCell ref="M7:M8"/>
    <mergeCell ref="O7:O8"/>
    <mergeCell ref="P6:P8"/>
    <mergeCell ref="G7:G8"/>
    <mergeCell ref="B5:C8"/>
    <mergeCell ref="M3:O3"/>
    <mergeCell ref="P3:S3"/>
    <mergeCell ref="D5:I5"/>
    <mergeCell ref="J5:Q5"/>
    <mergeCell ref="R5:R8"/>
    <mergeCell ref="S5:S8"/>
    <mergeCell ref="Q6:Q8"/>
    <mergeCell ref="E7:E8"/>
    <mergeCell ref="F7:F8"/>
    <mergeCell ref="H7:H8"/>
    <mergeCell ref="I7:I8"/>
    <mergeCell ref="J7:L7"/>
    <mergeCell ref="N7:N8"/>
    <mergeCell ref="B74:H74"/>
    <mergeCell ref="C9:C37"/>
    <mergeCell ref="D37:H37"/>
    <mergeCell ref="C38:C66"/>
    <mergeCell ref="D66:H66"/>
    <mergeCell ref="C67:H67"/>
    <mergeCell ref="B9:B67"/>
    <mergeCell ref="B71:C71"/>
    <mergeCell ref="B72:C72"/>
    <mergeCell ref="C73:H73"/>
    <mergeCell ref="B68:C70"/>
  </mergeCells>
  <phoneticPr fontId="2"/>
  <dataValidations count="2">
    <dataValidation imeMode="off" allowBlank="1" showInputMessage="1" showErrorMessage="1" sqref="R9:R36 F68:P72 J73:R73 F9:P36 Q69:R72 F38:P65 R38:R65" xr:uid="{00000000-0002-0000-0200-000000000000}"/>
    <dataValidation allowBlank="1" showInputMessage="1" showErrorMessage="1" sqref="R68" xr:uid="{5FDD48D7-3270-4E57-8F01-1475287617C5}">
      <formula1>0</formula1>
      <formula2>0</formula2>
    </dataValidation>
  </dataValidations>
  <pageMargins left="0.47244094488188981" right="0.47244094488188981" top="0.47244094488188981" bottom="0.47244094488188981" header="0.31496062992125984" footer="0.31496062992125984"/>
  <pageSetup paperSize="8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40499-1E6D-47BA-BECC-7504888AE7B5}">
  <sheetPr>
    <pageSetUpPr fitToPage="1"/>
  </sheetPr>
  <dimension ref="A1:AA80"/>
  <sheetViews>
    <sheetView showGridLines="0" tabSelected="1" topLeftCell="A10" zoomScale="70" zoomScaleNormal="70" zoomScaleSheetLayoutView="70" workbookViewId="0">
      <selection activeCell="Z39" sqref="Z39"/>
    </sheetView>
  </sheetViews>
  <sheetFormatPr defaultColWidth="8.375" defaultRowHeight="13.5"/>
  <cols>
    <col min="1" max="1" width="2.625" style="1" customWidth="1"/>
    <col min="2" max="3" width="4.375" style="1" customWidth="1"/>
    <col min="4" max="4" width="23.625" style="1" customWidth="1"/>
    <col min="5" max="5" width="12.625" style="1" customWidth="1"/>
    <col min="6" max="7" width="5.25" style="2" customWidth="1"/>
    <col min="8" max="8" width="10.75" style="1" customWidth="1"/>
    <col min="9" max="9" width="10.75" style="32" customWidth="1"/>
    <col min="10" max="18" width="10.75" style="33" customWidth="1"/>
    <col min="19" max="19" width="10.75" style="36" customWidth="1"/>
    <col min="20" max="20" width="10.375" style="5" customWidth="1"/>
    <col min="21" max="21" width="8.375" style="1"/>
    <col min="22" max="22" width="10.5" style="1" bestFit="1" customWidth="1"/>
    <col min="23" max="23" width="11" style="1" customWidth="1"/>
    <col min="24" max="25" width="13.375" style="1" customWidth="1"/>
    <col min="26" max="16384" width="8.375" style="1"/>
  </cols>
  <sheetData>
    <row r="1" spans="1:20" s="2" customFormat="1" ht="27.75" customHeight="1">
      <c r="A1" s="37" t="s">
        <v>25</v>
      </c>
      <c r="B1" s="37"/>
      <c r="C1" s="37"/>
      <c r="I1" s="3"/>
      <c r="J1" s="4"/>
      <c r="K1" s="4"/>
      <c r="L1" s="4"/>
      <c r="M1" s="4"/>
      <c r="N1" s="4"/>
      <c r="O1" s="4"/>
      <c r="P1" s="4"/>
      <c r="Q1" s="4"/>
      <c r="R1" s="4"/>
      <c r="S1" s="3"/>
      <c r="T1" s="5"/>
    </row>
    <row r="2" spans="1:20" s="2" customFormat="1" ht="12" customHeight="1">
      <c r="A2" s="37"/>
      <c r="B2" s="37"/>
      <c r="C2" s="37"/>
      <c r="I2" s="3"/>
      <c r="J2" s="4"/>
      <c r="K2" s="4"/>
      <c r="L2" s="4"/>
      <c r="M2" s="4"/>
      <c r="N2" s="4"/>
      <c r="O2" s="4"/>
      <c r="P2" s="4"/>
      <c r="Q2" s="4"/>
      <c r="R2" s="4"/>
      <c r="S2" s="3"/>
      <c r="T2" s="5"/>
    </row>
    <row r="3" spans="1:20" s="2" customFormat="1" ht="30" customHeight="1">
      <c r="A3" s="1"/>
      <c r="B3" s="6" t="s">
        <v>23</v>
      </c>
      <c r="I3" s="3"/>
      <c r="J3" s="4"/>
      <c r="K3" s="4"/>
      <c r="L3" s="7"/>
      <c r="M3" s="217" t="s">
        <v>24</v>
      </c>
      <c r="N3" s="218"/>
      <c r="O3" s="219"/>
      <c r="P3" s="220"/>
      <c r="Q3" s="220"/>
      <c r="R3" s="220"/>
      <c r="S3" s="221"/>
      <c r="T3" s="5"/>
    </row>
    <row r="4" spans="1:20" s="2" customFormat="1" ht="25.5" customHeight="1">
      <c r="A4" s="1"/>
      <c r="B4" s="1"/>
      <c r="C4" s="1"/>
      <c r="I4" s="3"/>
      <c r="J4" s="4"/>
      <c r="K4" s="4"/>
      <c r="L4" s="8"/>
      <c r="M4" s="8"/>
      <c r="N4" s="8"/>
      <c r="O4" s="8"/>
      <c r="P4" s="4"/>
      <c r="Q4" s="4"/>
      <c r="R4" s="4"/>
      <c r="S4" s="3"/>
      <c r="T4" s="5"/>
    </row>
    <row r="5" spans="1:20" s="9" customFormat="1" ht="24.75" customHeight="1">
      <c r="B5" s="267"/>
      <c r="C5" s="254"/>
      <c r="D5" s="258"/>
      <c r="E5" s="258"/>
      <c r="F5" s="258"/>
      <c r="G5" s="258"/>
      <c r="H5" s="258"/>
      <c r="I5" s="258"/>
      <c r="J5" s="270" t="s">
        <v>21</v>
      </c>
      <c r="K5" s="271"/>
      <c r="L5" s="271"/>
      <c r="M5" s="271"/>
      <c r="N5" s="271"/>
      <c r="O5" s="271"/>
      <c r="P5" s="271"/>
      <c r="Q5" s="272"/>
      <c r="R5" s="273" t="s">
        <v>20</v>
      </c>
      <c r="S5" s="276" t="s">
        <v>19</v>
      </c>
      <c r="T5" s="242" t="s">
        <v>18</v>
      </c>
    </row>
    <row r="6" spans="1:20" s="9" customFormat="1" ht="26.25" customHeight="1">
      <c r="B6" s="268"/>
      <c r="C6" s="255"/>
      <c r="D6" s="254" t="s">
        <v>17</v>
      </c>
      <c r="E6" s="257" t="s">
        <v>16</v>
      </c>
      <c r="F6" s="258"/>
      <c r="G6" s="258"/>
      <c r="H6" s="258"/>
      <c r="I6" s="258"/>
      <c r="J6" s="223" t="s">
        <v>15</v>
      </c>
      <c r="K6" s="224"/>
      <c r="L6" s="224"/>
      <c r="M6" s="224"/>
      <c r="N6" s="224"/>
      <c r="O6" s="224"/>
      <c r="P6" s="232" t="s">
        <v>117</v>
      </c>
      <c r="Q6" s="259" t="s">
        <v>14</v>
      </c>
      <c r="R6" s="274"/>
      <c r="S6" s="277"/>
      <c r="T6" s="243"/>
    </row>
    <row r="7" spans="1:20" s="2" customFormat="1" ht="55.5" customHeight="1">
      <c r="B7" s="268"/>
      <c r="C7" s="255"/>
      <c r="D7" s="255"/>
      <c r="E7" s="262" t="s">
        <v>22</v>
      </c>
      <c r="F7" s="250" t="s">
        <v>13</v>
      </c>
      <c r="G7" s="250" t="s">
        <v>99</v>
      </c>
      <c r="H7" s="250" t="s">
        <v>12</v>
      </c>
      <c r="I7" s="265" t="s">
        <v>11</v>
      </c>
      <c r="J7" s="223" t="s">
        <v>10</v>
      </c>
      <c r="K7" s="224"/>
      <c r="L7" s="224"/>
      <c r="M7" s="232" t="s">
        <v>9</v>
      </c>
      <c r="N7" s="232" t="s">
        <v>110</v>
      </c>
      <c r="O7" s="232" t="s">
        <v>111</v>
      </c>
      <c r="P7" s="245"/>
      <c r="Q7" s="260"/>
      <c r="R7" s="274"/>
      <c r="S7" s="277"/>
      <c r="T7" s="243"/>
    </row>
    <row r="8" spans="1:20" s="2" customFormat="1" ht="34.5" customHeight="1">
      <c r="B8" s="269"/>
      <c r="C8" s="256"/>
      <c r="D8" s="256"/>
      <c r="E8" s="263"/>
      <c r="F8" s="251"/>
      <c r="G8" s="251"/>
      <c r="H8" s="264"/>
      <c r="I8" s="266"/>
      <c r="J8" s="92" t="s">
        <v>8</v>
      </c>
      <c r="K8" s="92" t="s">
        <v>7</v>
      </c>
      <c r="L8" s="93" t="s">
        <v>62</v>
      </c>
      <c r="M8" s="234"/>
      <c r="N8" s="234"/>
      <c r="O8" s="234"/>
      <c r="P8" s="246"/>
      <c r="Q8" s="261"/>
      <c r="R8" s="275"/>
      <c r="S8" s="278"/>
      <c r="T8" s="243"/>
    </row>
    <row r="9" spans="1:20" ht="28.5" customHeight="1">
      <c r="B9" s="191" t="s">
        <v>28</v>
      </c>
      <c r="C9" s="191" t="s">
        <v>30</v>
      </c>
      <c r="D9" s="178" t="s">
        <v>64</v>
      </c>
      <c r="E9" s="179" t="s">
        <v>82</v>
      </c>
      <c r="F9" s="96">
        <v>228</v>
      </c>
      <c r="G9" s="97" t="s">
        <v>106</v>
      </c>
      <c r="H9" s="98">
        <v>17550</v>
      </c>
      <c r="I9" s="10">
        <f t="shared" ref="I9:I66" si="0">F9*H9</f>
        <v>4001400</v>
      </c>
      <c r="J9" s="69">
        <v>4001400</v>
      </c>
      <c r="K9" s="69"/>
      <c r="L9" s="38"/>
      <c r="M9" s="38"/>
      <c r="N9" s="38"/>
      <c r="O9" s="38"/>
      <c r="P9" s="38"/>
      <c r="Q9" s="11">
        <f>SUM(J9:P9)</f>
        <v>4001400</v>
      </c>
      <c r="R9" s="38"/>
      <c r="S9" s="12">
        <f>SUM(Q9,R9)</f>
        <v>4001400</v>
      </c>
      <c r="T9" s="13" t="str">
        <f t="shared" ref="T9:T41" si="1">IF(I9=S9,"○","×")</f>
        <v>○</v>
      </c>
    </row>
    <row r="10" spans="1:20" ht="28.5" customHeight="1">
      <c r="B10" s="192"/>
      <c r="C10" s="192"/>
      <c r="D10" s="180" t="s">
        <v>65</v>
      </c>
      <c r="E10" s="181" t="s">
        <v>83</v>
      </c>
      <c r="F10" s="105">
        <v>2</v>
      </c>
      <c r="G10" s="106" t="s">
        <v>107</v>
      </c>
      <c r="H10" s="107">
        <v>417000</v>
      </c>
      <c r="I10" s="10">
        <f>F10*H10</f>
        <v>834000</v>
      </c>
      <c r="J10" s="69">
        <v>834000</v>
      </c>
      <c r="K10" s="69"/>
      <c r="L10" s="38"/>
      <c r="M10" s="38"/>
      <c r="N10" s="38"/>
      <c r="O10" s="38"/>
      <c r="P10" s="38"/>
      <c r="Q10" s="11">
        <f t="shared" ref="Q10:Q37" si="2">SUM(J10:P10)</f>
        <v>834000</v>
      </c>
      <c r="R10" s="38"/>
      <c r="S10" s="12">
        <f t="shared" ref="S10:S66" si="3">SUM(Q10,R10)</f>
        <v>834000</v>
      </c>
      <c r="T10" s="13" t="str">
        <f t="shared" si="1"/>
        <v>○</v>
      </c>
    </row>
    <row r="11" spans="1:20" ht="28.5" customHeight="1">
      <c r="B11" s="192"/>
      <c r="C11" s="192"/>
      <c r="D11" s="180" t="s">
        <v>66</v>
      </c>
      <c r="E11" s="181" t="s">
        <v>84</v>
      </c>
      <c r="F11" s="105">
        <v>1</v>
      </c>
      <c r="G11" s="106" t="s">
        <v>107</v>
      </c>
      <c r="H11" s="107">
        <v>115000</v>
      </c>
      <c r="I11" s="10">
        <f t="shared" si="0"/>
        <v>115000</v>
      </c>
      <c r="J11" s="69">
        <v>115000</v>
      </c>
      <c r="K11" s="69"/>
      <c r="L11" s="38"/>
      <c r="M11" s="38"/>
      <c r="N11" s="38"/>
      <c r="O11" s="38"/>
      <c r="P11" s="38"/>
      <c r="Q11" s="11">
        <f t="shared" si="2"/>
        <v>115000</v>
      </c>
      <c r="R11" s="38"/>
      <c r="S11" s="12">
        <f t="shared" si="3"/>
        <v>115000</v>
      </c>
      <c r="T11" s="13" t="str">
        <f t="shared" si="1"/>
        <v>○</v>
      </c>
    </row>
    <row r="12" spans="1:20" ht="28.5" customHeight="1">
      <c r="B12" s="192"/>
      <c r="C12" s="192"/>
      <c r="D12" s="180" t="s">
        <v>67</v>
      </c>
      <c r="E12" s="181" t="s">
        <v>85</v>
      </c>
      <c r="F12" s="105">
        <v>2</v>
      </c>
      <c r="G12" s="106" t="s">
        <v>107</v>
      </c>
      <c r="H12" s="107">
        <v>536000</v>
      </c>
      <c r="I12" s="10">
        <f t="shared" si="0"/>
        <v>1072000</v>
      </c>
      <c r="J12" s="69">
        <v>1072000</v>
      </c>
      <c r="K12" s="69"/>
      <c r="L12" s="38"/>
      <c r="M12" s="38"/>
      <c r="N12" s="38"/>
      <c r="O12" s="38"/>
      <c r="P12" s="38"/>
      <c r="Q12" s="11">
        <f t="shared" si="2"/>
        <v>1072000</v>
      </c>
      <c r="R12" s="38"/>
      <c r="S12" s="12">
        <f t="shared" si="3"/>
        <v>1072000</v>
      </c>
      <c r="T12" s="13" t="str">
        <f t="shared" si="1"/>
        <v>○</v>
      </c>
    </row>
    <row r="13" spans="1:20" ht="28.5" customHeight="1">
      <c r="B13" s="192"/>
      <c r="C13" s="192"/>
      <c r="D13" s="180" t="s">
        <v>68</v>
      </c>
      <c r="E13" s="181" t="s">
        <v>86</v>
      </c>
      <c r="F13" s="105">
        <v>1</v>
      </c>
      <c r="G13" s="106" t="s">
        <v>107</v>
      </c>
      <c r="H13" s="107">
        <v>95000</v>
      </c>
      <c r="I13" s="10">
        <f t="shared" si="0"/>
        <v>95000</v>
      </c>
      <c r="J13" s="69">
        <v>95000</v>
      </c>
      <c r="K13" s="69"/>
      <c r="L13" s="38"/>
      <c r="M13" s="38"/>
      <c r="N13" s="38"/>
      <c r="O13" s="38"/>
      <c r="P13" s="38"/>
      <c r="Q13" s="11">
        <f t="shared" si="2"/>
        <v>95000</v>
      </c>
      <c r="R13" s="38"/>
      <c r="S13" s="12">
        <f t="shared" si="3"/>
        <v>95000</v>
      </c>
      <c r="T13" s="13" t="str">
        <f t="shared" si="1"/>
        <v>○</v>
      </c>
    </row>
    <row r="14" spans="1:20" ht="28.5" customHeight="1">
      <c r="B14" s="192"/>
      <c r="C14" s="192"/>
      <c r="D14" s="180" t="s">
        <v>69</v>
      </c>
      <c r="E14" s="181"/>
      <c r="F14" s="105">
        <v>1</v>
      </c>
      <c r="G14" s="106" t="s">
        <v>101</v>
      </c>
      <c r="H14" s="107">
        <v>85000</v>
      </c>
      <c r="I14" s="10">
        <f t="shared" si="0"/>
        <v>85000</v>
      </c>
      <c r="J14" s="69">
        <v>85000</v>
      </c>
      <c r="K14" s="69"/>
      <c r="L14" s="38"/>
      <c r="M14" s="38"/>
      <c r="N14" s="38"/>
      <c r="O14" s="38"/>
      <c r="P14" s="38"/>
      <c r="Q14" s="11">
        <f t="shared" si="2"/>
        <v>85000</v>
      </c>
      <c r="R14" s="38"/>
      <c r="S14" s="12">
        <f t="shared" si="3"/>
        <v>85000</v>
      </c>
      <c r="T14" s="13" t="str">
        <f t="shared" si="1"/>
        <v>○</v>
      </c>
    </row>
    <row r="15" spans="1:20" ht="28.5" customHeight="1">
      <c r="B15" s="192"/>
      <c r="C15" s="192"/>
      <c r="D15" s="180" t="s">
        <v>70</v>
      </c>
      <c r="E15" s="181"/>
      <c r="F15" s="105">
        <v>1</v>
      </c>
      <c r="G15" s="106" t="s">
        <v>107</v>
      </c>
      <c r="H15" s="107">
        <v>717000</v>
      </c>
      <c r="I15" s="10">
        <f t="shared" si="0"/>
        <v>717000</v>
      </c>
      <c r="J15" s="69"/>
      <c r="K15" s="69"/>
      <c r="L15" s="38"/>
      <c r="M15" s="38"/>
      <c r="N15" s="38"/>
      <c r="O15" s="38"/>
      <c r="P15" s="38"/>
      <c r="Q15" s="11">
        <f t="shared" si="2"/>
        <v>0</v>
      </c>
      <c r="R15" s="69">
        <v>717000</v>
      </c>
      <c r="S15" s="12">
        <f t="shared" si="3"/>
        <v>717000</v>
      </c>
      <c r="T15" s="13" t="str">
        <f t="shared" si="1"/>
        <v>○</v>
      </c>
    </row>
    <row r="16" spans="1:20" ht="28.5" customHeight="1">
      <c r="B16" s="192"/>
      <c r="C16" s="192"/>
      <c r="D16" s="182" t="s">
        <v>71</v>
      </c>
      <c r="E16" s="183" t="s">
        <v>87</v>
      </c>
      <c r="F16" s="110">
        <v>325</v>
      </c>
      <c r="G16" s="111" t="s">
        <v>108</v>
      </c>
      <c r="H16" s="107">
        <v>140</v>
      </c>
      <c r="I16" s="10">
        <f t="shared" si="0"/>
        <v>45500</v>
      </c>
      <c r="J16" s="69">
        <v>45500</v>
      </c>
      <c r="K16" s="69"/>
      <c r="L16" s="38"/>
      <c r="M16" s="38"/>
      <c r="N16" s="38"/>
      <c r="O16" s="38"/>
      <c r="P16" s="38"/>
      <c r="Q16" s="11">
        <f t="shared" si="2"/>
        <v>45500</v>
      </c>
      <c r="R16" s="38"/>
      <c r="S16" s="12">
        <f t="shared" si="3"/>
        <v>45500</v>
      </c>
      <c r="T16" s="13" t="str">
        <f t="shared" si="1"/>
        <v>○</v>
      </c>
    </row>
    <row r="17" spans="2:25" ht="28.5" customHeight="1">
      <c r="B17" s="192"/>
      <c r="C17" s="192"/>
      <c r="D17" s="182" t="s">
        <v>72</v>
      </c>
      <c r="E17" s="183" t="s">
        <v>88</v>
      </c>
      <c r="F17" s="110">
        <v>40</v>
      </c>
      <c r="G17" s="111" t="s">
        <v>108</v>
      </c>
      <c r="H17" s="107">
        <v>318</v>
      </c>
      <c r="I17" s="10">
        <f t="shared" si="0"/>
        <v>12720</v>
      </c>
      <c r="J17" s="69">
        <v>12720</v>
      </c>
      <c r="K17" s="69"/>
      <c r="L17" s="38"/>
      <c r="M17" s="38"/>
      <c r="N17" s="38"/>
      <c r="O17" s="38"/>
      <c r="P17" s="38"/>
      <c r="Q17" s="11">
        <f t="shared" si="2"/>
        <v>12720</v>
      </c>
      <c r="R17" s="38"/>
      <c r="S17" s="12">
        <f t="shared" si="3"/>
        <v>12720</v>
      </c>
      <c r="T17" s="13" t="str">
        <f t="shared" si="1"/>
        <v>○</v>
      </c>
    </row>
    <row r="18" spans="2:25" ht="28.5" customHeight="1">
      <c r="B18" s="192"/>
      <c r="C18" s="192"/>
      <c r="D18" s="182" t="s">
        <v>73</v>
      </c>
      <c r="E18" s="183" t="s">
        <v>89</v>
      </c>
      <c r="F18" s="110">
        <v>20</v>
      </c>
      <c r="G18" s="111" t="s">
        <v>108</v>
      </c>
      <c r="H18" s="107">
        <v>1535</v>
      </c>
      <c r="I18" s="10">
        <f t="shared" si="0"/>
        <v>30700</v>
      </c>
      <c r="J18" s="69">
        <v>30700</v>
      </c>
      <c r="K18" s="69"/>
      <c r="L18" s="38"/>
      <c r="M18" s="38"/>
      <c r="N18" s="38"/>
      <c r="O18" s="38"/>
      <c r="P18" s="38"/>
      <c r="Q18" s="11">
        <f t="shared" si="2"/>
        <v>30700</v>
      </c>
      <c r="R18" s="38"/>
      <c r="S18" s="12">
        <f t="shared" si="3"/>
        <v>30700</v>
      </c>
      <c r="T18" s="13" t="str">
        <f t="shared" si="1"/>
        <v>○</v>
      </c>
    </row>
    <row r="19" spans="2:25" ht="28.5" customHeight="1">
      <c r="B19" s="192"/>
      <c r="C19" s="192"/>
      <c r="D19" s="182" t="s">
        <v>74</v>
      </c>
      <c r="E19" s="183" t="s">
        <v>90</v>
      </c>
      <c r="F19" s="110">
        <v>20</v>
      </c>
      <c r="G19" s="111" t="s">
        <v>108</v>
      </c>
      <c r="H19" s="107">
        <v>314</v>
      </c>
      <c r="I19" s="10">
        <f t="shared" si="0"/>
        <v>6280</v>
      </c>
      <c r="J19" s="69">
        <v>6280</v>
      </c>
      <c r="K19" s="69"/>
      <c r="L19" s="38"/>
      <c r="M19" s="38"/>
      <c r="N19" s="38"/>
      <c r="O19" s="38"/>
      <c r="P19" s="38"/>
      <c r="Q19" s="11">
        <f t="shared" si="2"/>
        <v>6280</v>
      </c>
      <c r="R19" s="38"/>
      <c r="S19" s="12">
        <f t="shared" si="3"/>
        <v>6280</v>
      </c>
      <c r="T19" s="13" t="str">
        <f t="shared" si="1"/>
        <v>○</v>
      </c>
    </row>
    <row r="20" spans="2:25" ht="28.5" customHeight="1">
      <c r="B20" s="192"/>
      <c r="C20" s="192"/>
      <c r="D20" s="182" t="s">
        <v>75</v>
      </c>
      <c r="E20" s="183" t="s">
        <v>91</v>
      </c>
      <c r="F20" s="110">
        <v>5</v>
      </c>
      <c r="G20" s="111" t="s">
        <v>108</v>
      </c>
      <c r="H20" s="107">
        <v>216</v>
      </c>
      <c r="I20" s="10">
        <f t="shared" si="0"/>
        <v>1080</v>
      </c>
      <c r="J20" s="69">
        <v>1080</v>
      </c>
      <c r="K20" s="69"/>
      <c r="L20" s="38"/>
      <c r="M20" s="38"/>
      <c r="N20" s="38"/>
      <c r="O20" s="38"/>
      <c r="P20" s="38"/>
      <c r="Q20" s="11">
        <f t="shared" si="2"/>
        <v>1080</v>
      </c>
      <c r="R20" s="38"/>
      <c r="S20" s="12">
        <f t="shared" si="3"/>
        <v>1080</v>
      </c>
      <c r="T20" s="13" t="str">
        <f t="shared" si="1"/>
        <v>○</v>
      </c>
    </row>
    <row r="21" spans="2:25" ht="28.5" customHeight="1">
      <c r="B21" s="192"/>
      <c r="C21" s="192"/>
      <c r="D21" s="182" t="s">
        <v>76</v>
      </c>
      <c r="E21" s="183" t="s">
        <v>92</v>
      </c>
      <c r="F21" s="110">
        <v>136</v>
      </c>
      <c r="G21" s="111" t="s">
        <v>108</v>
      </c>
      <c r="H21" s="107">
        <v>168</v>
      </c>
      <c r="I21" s="10">
        <f t="shared" si="0"/>
        <v>22848</v>
      </c>
      <c r="J21" s="69">
        <v>22848</v>
      </c>
      <c r="K21" s="69"/>
      <c r="L21" s="38"/>
      <c r="M21" s="38"/>
      <c r="N21" s="38"/>
      <c r="O21" s="38"/>
      <c r="P21" s="38"/>
      <c r="Q21" s="11">
        <f t="shared" si="2"/>
        <v>22848</v>
      </c>
      <c r="R21" s="38"/>
      <c r="S21" s="12">
        <f t="shared" si="3"/>
        <v>22848</v>
      </c>
      <c r="T21" s="13" t="str">
        <f t="shared" si="1"/>
        <v>○</v>
      </c>
      <c r="V21" s="1" t="s">
        <v>127</v>
      </c>
    </row>
    <row r="22" spans="2:25" ht="28.5" customHeight="1">
      <c r="B22" s="192"/>
      <c r="C22" s="192"/>
      <c r="D22" s="182" t="s">
        <v>121</v>
      </c>
      <c r="E22" s="183"/>
      <c r="F22" s="110">
        <v>1</v>
      </c>
      <c r="G22" s="111" t="s">
        <v>101</v>
      </c>
      <c r="H22" s="107">
        <v>1500000</v>
      </c>
      <c r="I22" s="10">
        <f t="shared" si="0"/>
        <v>1500000</v>
      </c>
      <c r="J22" s="69"/>
      <c r="K22" s="69"/>
      <c r="L22" s="69">
        <v>1404280</v>
      </c>
      <c r="M22" s="38"/>
      <c r="N22" s="38"/>
      <c r="O22" s="38"/>
      <c r="P22" s="38"/>
      <c r="Q22" s="11">
        <f t="shared" si="2"/>
        <v>1404280</v>
      </c>
      <c r="R22" s="69">
        <v>95720</v>
      </c>
      <c r="S22" s="12">
        <f t="shared" si="3"/>
        <v>1500000</v>
      </c>
      <c r="T22" s="13" t="str">
        <f>IF(I22=S22,"○","×")</f>
        <v>○</v>
      </c>
      <c r="W22" s="1" t="s">
        <v>122</v>
      </c>
      <c r="X22" s="1" t="s">
        <v>123</v>
      </c>
      <c r="Y22" s="1" t="s">
        <v>124</v>
      </c>
    </row>
    <row r="23" spans="2:25" ht="28.5" customHeight="1">
      <c r="B23" s="192"/>
      <c r="C23" s="192"/>
      <c r="D23" s="182" t="s">
        <v>77</v>
      </c>
      <c r="E23" s="183"/>
      <c r="F23" s="110">
        <v>25</v>
      </c>
      <c r="G23" s="111" t="s">
        <v>104</v>
      </c>
      <c r="H23" s="107">
        <v>23900</v>
      </c>
      <c r="I23" s="10">
        <f t="shared" si="0"/>
        <v>597500</v>
      </c>
      <c r="J23" s="69"/>
      <c r="K23" s="69">
        <v>597500</v>
      </c>
      <c r="L23" s="38"/>
      <c r="M23" s="38"/>
      <c r="N23" s="38"/>
      <c r="O23" s="38"/>
      <c r="P23" s="38"/>
      <c r="Q23" s="11">
        <f t="shared" si="2"/>
        <v>597500</v>
      </c>
      <c r="R23" s="38"/>
      <c r="S23" s="12">
        <f t="shared" si="3"/>
        <v>597500</v>
      </c>
      <c r="T23" s="13" t="str">
        <f t="shared" si="1"/>
        <v>○</v>
      </c>
      <c r="V23" s="1" t="s">
        <v>121</v>
      </c>
      <c r="W23" s="339">
        <v>1500000</v>
      </c>
      <c r="X23" s="187">
        <f>ROUNDDOWN(W23*X24/W24,0)</f>
        <v>1404280</v>
      </c>
      <c r="Y23" s="187">
        <f>W23-X23</f>
        <v>95720</v>
      </c>
    </row>
    <row r="24" spans="2:25" ht="28.5" customHeight="1">
      <c r="B24" s="192"/>
      <c r="C24" s="192"/>
      <c r="D24" s="182" t="s">
        <v>78</v>
      </c>
      <c r="E24" s="183"/>
      <c r="F24" s="110">
        <v>25</v>
      </c>
      <c r="G24" s="111" t="s">
        <v>104</v>
      </c>
      <c r="H24" s="107">
        <v>29875</v>
      </c>
      <c r="I24" s="10">
        <f t="shared" si="0"/>
        <v>746875</v>
      </c>
      <c r="J24" s="69"/>
      <c r="K24" s="69">
        <v>746875</v>
      </c>
      <c r="L24" s="38"/>
      <c r="M24" s="38"/>
      <c r="N24" s="38"/>
      <c r="O24" s="38"/>
      <c r="P24" s="38"/>
      <c r="Q24" s="11">
        <f t="shared" si="2"/>
        <v>746875</v>
      </c>
      <c r="R24" s="38"/>
      <c r="S24" s="12">
        <f t="shared" si="3"/>
        <v>746875</v>
      </c>
      <c r="T24" s="13" t="str">
        <f t="shared" si="1"/>
        <v>○</v>
      </c>
      <c r="V24" s="187" t="s">
        <v>125</v>
      </c>
      <c r="W24" s="338">
        <v>11235933</v>
      </c>
      <c r="X24" s="339">
        <v>10518933</v>
      </c>
      <c r="Y24" s="339">
        <v>717000</v>
      </c>
    </row>
    <row r="25" spans="2:25" ht="28.5" customHeight="1">
      <c r="B25" s="192"/>
      <c r="C25" s="192"/>
      <c r="D25" s="182" t="s">
        <v>79</v>
      </c>
      <c r="E25" s="183"/>
      <c r="F25" s="110">
        <v>1</v>
      </c>
      <c r="G25" s="111" t="s">
        <v>101</v>
      </c>
      <c r="H25" s="107">
        <v>252000</v>
      </c>
      <c r="I25" s="10">
        <f t="shared" si="0"/>
        <v>252000</v>
      </c>
      <c r="J25" s="69"/>
      <c r="K25" s="69"/>
      <c r="L25" s="38"/>
      <c r="M25" s="38"/>
      <c r="N25" s="38"/>
      <c r="O25" s="69">
        <v>252000</v>
      </c>
      <c r="P25" s="38"/>
      <c r="Q25" s="11">
        <f t="shared" si="2"/>
        <v>252000</v>
      </c>
      <c r="R25" s="38"/>
      <c r="S25" s="12">
        <f t="shared" si="3"/>
        <v>252000</v>
      </c>
      <c r="T25" s="13" t="str">
        <f t="shared" si="1"/>
        <v>○</v>
      </c>
      <c r="V25" s="340" t="s">
        <v>126</v>
      </c>
    </row>
    <row r="26" spans="2:25" ht="28.5" customHeight="1">
      <c r="B26" s="192"/>
      <c r="C26" s="192"/>
      <c r="D26" s="182" t="s">
        <v>80</v>
      </c>
      <c r="E26" s="183"/>
      <c r="F26" s="110">
        <v>1</v>
      </c>
      <c r="G26" s="111" t="s">
        <v>101</v>
      </c>
      <c r="H26" s="107">
        <v>240000</v>
      </c>
      <c r="I26" s="10">
        <f t="shared" si="0"/>
        <v>240000</v>
      </c>
      <c r="J26" s="69"/>
      <c r="K26" s="69"/>
      <c r="L26" s="38"/>
      <c r="M26" s="38"/>
      <c r="N26" s="38"/>
      <c r="O26" s="69">
        <v>240000</v>
      </c>
      <c r="P26" s="38"/>
      <c r="Q26" s="11">
        <f t="shared" si="2"/>
        <v>240000</v>
      </c>
      <c r="R26" s="38"/>
      <c r="S26" s="12">
        <f t="shared" si="3"/>
        <v>240000</v>
      </c>
      <c r="T26" s="13" t="str">
        <f t="shared" si="1"/>
        <v>○</v>
      </c>
      <c r="V26" s="1" t="s">
        <v>128</v>
      </c>
    </row>
    <row r="27" spans="2:25" ht="28.5" customHeight="1">
      <c r="B27" s="192"/>
      <c r="C27" s="192"/>
      <c r="D27" s="182" t="s">
        <v>81</v>
      </c>
      <c r="E27" s="183"/>
      <c r="F27" s="110">
        <v>1</v>
      </c>
      <c r="G27" s="111" t="s">
        <v>101</v>
      </c>
      <c r="H27" s="107">
        <v>360000</v>
      </c>
      <c r="I27" s="10">
        <f>F27*H27</f>
        <v>360000</v>
      </c>
      <c r="J27" s="69"/>
      <c r="K27" s="69">
        <v>360000</v>
      </c>
      <c r="L27" s="38"/>
      <c r="M27" s="38"/>
      <c r="N27" s="38"/>
      <c r="O27" s="38"/>
      <c r="P27" s="38"/>
      <c r="Q27" s="11">
        <f t="shared" si="2"/>
        <v>360000</v>
      </c>
      <c r="R27" s="38"/>
      <c r="S27" s="12">
        <f t="shared" si="3"/>
        <v>360000</v>
      </c>
      <c r="T27" s="13" t="str">
        <f t="shared" si="1"/>
        <v>○</v>
      </c>
      <c r="V27" s="1" t="s">
        <v>129</v>
      </c>
    </row>
    <row r="28" spans="2:25" ht="28.5" customHeight="1">
      <c r="B28" s="192"/>
      <c r="C28" s="192"/>
      <c r="D28" s="108"/>
      <c r="E28" s="109"/>
      <c r="F28" s="110"/>
      <c r="G28" s="111"/>
      <c r="H28" s="107"/>
      <c r="I28" s="10">
        <f t="shared" si="0"/>
        <v>0</v>
      </c>
      <c r="J28" s="38"/>
      <c r="K28" s="38"/>
      <c r="L28" s="38"/>
      <c r="M28" s="38"/>
      <c r="N28" s="38"/>
      <c r="O28" s="38"/>
      <c r="P28" s="38"/>
      <c r="Q28" s="11">
        <f t="shared" si="2"/>
        <v>0</v>
      </c>
      <c r="R28" s="38"/>
      <c r="S28" s="12">
        <f t="shared" si="3"/>
        <v>0</v>
      </c>
      <c r="T28" s="13" t="str">
        <f t="shared" si="1"/>
        <v>○</v>
      </c>
      <c r="V28" s="1" t="s">
        <v>130</v>
      </c>
    </row>
    <row r="29" spans="2:25" ht="28.5" hidden="1" customHeight="1">
      <c r="B29" s="192"/>
      <c r="C29" s="192"/>
      <c r="D29" s="108"/>
      <c r="E29" s="109"/>
      <c r="F29" s="110"/>
      <c r="G29" s="111"/>
      <c r="H29" s="107"/>
      <c r="I29" s="10">
        <f t="shared" si="0"/>
        <v>0</v>
      </c>
      <c r="J29" s="38"/>
      <c r="K29" s="38"/>
      <c r="L29" s="38"/>
      <c r="M29" s="38"/>
      <c r="N29" s="38"/>
      <c r="O29" s="38"/>
      <c r="P29" s="38"/>
      <c r="Q29" s="11">
        <f t="shared" si="2"/>
        <v>0</v>
      </c>
      <c r="R29" s="38"/>
      <c r="S29" s="12">
        <f t="shared" si="3"/>
        <v>0</v>
      </c>
      <c r="T29" s="13" t="str">
        <f t="shared" si="1"/>
        <v>○</v>
      </c>
    </row>
    <row r="30" spans="2:25" ht="28.5" hidden="1" customHeight="1">
      <c r="B30" s="192"/>
      <c r="C30" s="192"/>
      <c r="D30" s="103"/>
      <c r="E30" s="104"/>
      <c r="F30" s="105"/>
      <c r="G30" s="106"/>
      <c r="H30" s="107"/>
      <c r="I30" s="10">
        <f t="shared" si="0"/>
        <v>0</v>
      </c>
      <c r="J30" s="38"/>
      <c r="K30" s="38"/>
      <c r="L30" s="38"/>
      <c r="M30" s="38"/>
      <c r="N30" s="38"/>
      <c r="O30" s="38"/>
      <c r="P30" s="38"/>
      <c r="Q30" s="11">
        <f t="shared" si="2"/>
        <v>0</v>
      </c>
      <c r="R30" s="38"/>
      <c r="S30" s="12">
        <f t="shared" si="3"/>
        <v>0</v>
      </c>
      <c r="T30" s="13" t="str">
        <f t="shared" si="1"/>
        <v>○</v>
      </c>
    </row>
    <row r="31" spans="2:25" ht="28.5" hidden="1" customHeight="1">
      <c r="B31" s="192"/>
      <c r="C31" s="192"/>
      <c r="D31" s="103"/>
      <c r="E31" s="104"/>
      <c r="F31" s="105"/>
      <c r="G31" s="106"/>
      <c r="H31" s="107"/>
      <c r="I31" s="10">
        <f t="shared" si="0"/>
        <v>0</v>
      </c>
      <c r="J31" s="38"/>
      <c r="K31" s="38"/>
      <c r="L31" s="38"/>
      <c r="M31" s="38"/>
      <c r="N31" s="38"/>
      <c r="O31" s="38"/>
      <c r="P31" s="38"/>
      <c r="Q31" s="11">
        <f t="shared" si="2"/>
        <v>0</v>
      </c>
      <c r="R31" s="38"/>
      <c r="S31" s="12">
        <f t="shared" si="3"/>
        <v>0</v>
      </c>
      <c r="T31" s="13" t="str">
        <f t="shared" si="1"/>
        <v>○</v>
      </c>
    </row>
    <row r="32" spans="2:25" ht="28.5" hidden="1" customHeight="1">
      <c r="B32" s="192"/>
      <c r="C32" s="192"/>
      <c r="D32" s="103"/>
      <c r="E32" s="104"/>
      <c r="F32" s="105"/>
      <c r="G32" s="106"/>
      <c r="H32" s="107"/>
      <c r="I32" s="10">
        <f t="shared" si="0"/>
        <v>0</v>
      </c>
      <c r="J32" s="38"/>
      <c r="K32" s="38"/>
      <c r="L32" s="38"/>
      <c r="M32" s="38"/>
      <c r="N32" s="38"/>
      <c r="O32" s="38"/>
      <c r="P32" s="38"/>
      <c r="Q32" s="11">
        <f t="shared" si="2"/>
        <v>0</v>
      </c>
      <c r="R32" s="38"/>
      <c r="S32" s="12">
        <f t="shared" si="3"/>
        <v>0</v>
      </c>
      <c r="T32" s="13" t="str">
        <f t="shared" si="1"/>
        <v>○</v>
      </c>
    </row>
    <row r="33" spans="2:22" ht="28.5" hidden="1" customHeight="1">
      <c r="B33" s="192"/>
      <c r="C33" s="192"/>
      <c r="D33" s="103"/>
      <c r="E33" s="104"/>
      <c r="F33" s="105"/>
      <c r="G33" s="106"/>
      <c r="H33" s="107"/>
      <c r="I33" s="10">
        <f t="shared" si="0"/>
        <v>0</v>
      </c>
      <c r="J33" s="38"/>
      <c r="K33" s="38"/>
      <c r="L33" s="38"/>
      <c r="M33" s="38"/>
      <c r="N33" s="38"/>
      <c r="O33" s="38"/>
      <c r="P33" s="38"/>
      <c r="Q33" s="11">
        <f t="shared" si="2"/>
        <v>0</v>
      </c>
      <c r="R33" s="38"/>
      <c r="S33" s="12">
        <f t="shared" si="3"/>
        <v>0</v>
      </c>
      <c r="T33" s="13" t="str">
        <f t="shared" si="1"/>
        <v>○</v>
      </c>
    </row>
    <row r="34" spans="2:22" ht="28.5" hidden="1" customHeight="1">
      <c r="B34" s="192"/>
      <c r="C34" s="192"/>
      <c r="D34" s="108"/>
      <c r="E34" s="109"/>
      <c r="F34" s="110"/>
      <c r="G34" s="111"/>
      <c r="H34" s="107"/>
      <c r="I34" s="10">
        <f t="shared" si="0"/>
        <v>0</v>
      </c>
      <c r="J34" s="38"/>
      <c r="K34" s="38"/>
      <c r="L34" s="38"/>
      <c r="M34" s="38"/>
      <c r="N34" s="38"/>
      <c r="O34" s="38"/>
      <c r="P34" s="38"/>
      <c r="Q34" s="11">
        <f t="shared" si="2"/>
        <v>0</v>
      </c>
      <c r="R34" s="38"/>
      <c r="S34" s="12">
        <f t="shared" si="3"/>
        <v>0</v>
      </c>
      <c r="T34" s="13" t="str">
        <f t="shared" si="1"/>
        <v>○</v>
      </c>
    </row>
    <row r="35" spans="2:22" ht="28.5" hidden="1" customHeight="1">
      <c r="B35" s="192"/>
      <c r="C35" s="192"/>
      <c r="D35" s="108"/>
      <c r="E35" s="109"/>
      <c r="F35" s="110"/>
      <c r="G35" s="111"/>
      <c r="H35" s="107"/>
      <c r="I35" s="10">
        <f t="shared" si="0"/>
        <v>0</v>
      </c>
      <c r="J35" s="38"/>
      <c r="K35" s="38"/>
      <c r="L35" s="38"/>
      <c r="M35" s="38"/>
      <c r="N35" s="38"/>
      <c r="O35" s="38"/>
      <c r="P35" s="38"/>
      <c r="Q35" s="11">
        <f t="shared" si="2"/>
        <v>0</v>
      </c>
      <c r="R35" s="38"/>
      <c r="S35" s="12">
        <f t="shared" si="3"/>
        <v>0</v>
      </c>
      <c r="T35" s="13" t="str">
        <f t="shared" si="1"/>
        <v>○</v>
      </c>
    </row>
    <row r="36" spans="2:22" ht="28.5" hidden="1" customHeight="1">
      <c r="B36" s="192"/>
      <c r="C36" s="192"/>
      <c r="D36" s="108"/>
      <c r="E36" s="109"/>
      <c r="F36" s="110"/>
      <c r="G36" s="111"/>
      <c r="H36" s="107"/>
      <c r="I36" s="10">
        <f t="shared" si="0"/>
        <v>0</v>
      </c>
      <c r="J36" s="38"/>
      <c r="K36" s="38"/>
      <c r="L36" s="38"/>
      <c r="M36" s="38"/>
      <c r="N36" s="38"/>
      <c r="O36" s="38"/>
      <c r="P36" s="38"/>
      <c r="Q36" s="11">
        <f t="shared" si="2"/>
        <v>0</v>
      </c>
      <c r="R36" s="38"/>
      <c r="S36" s="12">
        <f t="shared" si="3"/>
        <v>0</v>
      </c>
      <c r="T36" s="13" t="str">
        <f t="shared" si="1"/>
        <v>○</v>
      </c>
    </row>
    <row r="37" spans="2:22" ht="28.5" hidden="1" customHeight="1">
      <c r="B37" s="192"/>
      <c r="C37" s="192"/>
      <c r="D37" s="108"/>
      <c r="E37" s="109"/>
      <c r="F37" s="110"/>
      <c r="G37" s="111"/>
      <c r="H37" s="107"/>
      <c r="I37" s="10">
        <f t="shared" si="0"/>
        <v>0</v>
      </c>
      <c r="J37" s="38"/>
      <c r="K37" s="38"/>
      <c r="L37" s="38"/>
      <c r="M37" s="38"/>
      <c r="N37" s="38"/>
      <c r="O37" s="38"/>
      <c r="P37" s="38"/>
      <c r="Q37" s="11">
        <f t="shared" si="2"/>
        <v>0</v>
      </c>
      <c r="R37" s="38"/>
      <c r="S37" s="12">
        <f t="shared" si="3"/>
        <v>0</v>
      </c>
      <c r="T37" s="13" t="str">
        <f t="shared" si="1"/>
        <v>○</v>
      </c>
    </row>
    <row r="38" spans="2:22" ht="27.75" customHeight="1" thickBot="1">
      <c r="B38" s="192"/>
      <c r="C38" s="193"/>
      <c r="D38" s="194" t="s">
        <v>29</v>
      </c>
      <c r="E38" s="195"/>
      <c r="F38" s="195"/>
      <c r="G38" s="195"/>
      <c r="H38" s="196"/>
      <c r="I38" s="14">
        <f>SUM(I9:I37)</f>
        <v>10734903</v>
      </c>
      <c r="J38" s="15">
        <f>SUM(J9:J37)</f>
        <v>6321528</v>
      </c>
      <c r="K38" s="15">
        <f t="shared" ref="K38:P38" si="4">SUM(K9:K37)</f>
        <v>1704375</v>
      </c>
      <c r="L38" s="15">
        <f t="shared" si="4"/>
        <v>1404280</v>
      </c>
      <c r="M38" s="15">
        <f t="shared" si="4"/>
        <v>0</v>
      </c>
      <c r="N38" s="15">
        <f t="shared" ref="N38" si="5">SUM(N9:N37)</f>
        <v>0</v>
      </c>
      <c r="O38" s="113">
        <f t="shared" si="4"/>
        <v>492000</v>
      </c>
      <c r="P38" s="15">
        <f t="shared" si="4"/>
        <v>0</v>
      </c>
      <c r="Q38" s="15">
        <f>SUM(Q9:Q37)</f>
        <v>9922183</v>
      </c>
      <c r="R38" s="15">
        <f>SUM(R9:R37)</f>
        <v>812720</v>
      </c>
      <c r="S38" s="16">
        <f>SUM(Q38,R38)</f>
        <v>10734903</v>
      </c>
      <c r="T38" s="17" t="str">
        <f t="shared" si="1"/>
        <v>○</v>
      </c>
      <c r="V38" s="1" t="s">
        <v>131</v>
      </c>
    </row>
    <row r="39" spans="2:22" ht="28.5" customHeight="1">
      <c r="B39" s="192"/>
      <c r="C39" s="197" t="s">
        <v>27</v>
      </c>
      <c r="D39" s="184" t="s">
        <v>93</v>
      </c>
      <c r="E39" s="185" t="s">
        <v>98</v>
      </c>
      <c r="F39" s="115">
        <v>1</v>
      </c>
      <c r="G39" s="116" t="s">
        <v>100</v>
      </c>
      <c r="H39" s="117">
        <v>1578000</v>
      </c>
      <c r="I39" s="78">
        <f t="shared" si="0"/>
        <v>1578000</v>
      </c>
      <c r="J39" s="79">
        <v>1578000</v>
      </c>
      <c r="K39" s="79"/>
      <c r="L39" s="80"/>
      <c r="M39" s="80"/>
      <c r="N39" s="80"/>
      <c r="O39" s="80"/>
      <c r="P39" s="80"/>
      <c r="Q39" s="77">
        <f t="shared" ref="Q39:Q66" si="6">SUM(J39:P39)</f>
        <v>1578000</v>
      </c>
      <c r="R39" s="80"/>
      <c r="S39" s="18">
        <f t="shared" si="3"/>
        <v>1578000</v>
      </c>
      <c r="T39" s="19" t="str">
        <f t="shared" si="1"/>
        <v>○</v>
      </c>
    </row>
    <row r="40" spans="2:22" ht="28.5" customHeight="1">
      <c r="B40" s="192"/>
      <c r="C40" s="192"/>
      <c r="D40" s="186" t="s">
        <v>94</v>
      </c>
      <c r="E40" s="109"/>
      <c r="F40" s="110">
        <v>1</v>
      </c>
      <c r="G40" s="111" t="s">
        <v>102</v>
      </c>
      <c r="H40" s="107">
        <v>80000</v>
      </c>
      <c r="I40" s="10">
        <f t="shared" si="0"/>
        <v>80000</v>
      </c>
      <c r="J40" s="69">
        <v>80000</v>
      </c>
      <c r="K40" s="69"/>
      <c r="L40" s="38"/>
      <c r="M40" s="38"/>
      <c r="N40" s="38"/>
      <c r="O40" s="38"/>
      <c r="P40" s="38"/>
      <c r="Q40" s="11">
        <f t="shared" si="6"/>
        <v>80000</v>
      </c>
      <c r="R40" s="38"/>
      <c r="S40" s="12">
        <f t="shared" si="3"/>
        <v>80000</v>
      </c>
      <c r="T40" s="13" t="str">
        <f t="shared" si="1"/>
        <v>○</v>
      </c>
    </row>
    <row r="41" spans="2:22" ht="28.5" customHeight="1">
      <c r="B41" s="192"/>
      <c r="C41" s="192"/>
      <c r="D41" s="186" t="s">
        <v>95</v>
      </c>
      <c r="E41" s="109"/>
      <c r="F41" s="110">
        <v>3</v>
      </c>
      <c r="G41" s="111" t="s">
        <v>105</v>
      </c>
      <c r="H41" s="107">
        <v>23900</v>
      </c>
      <c r="I41" s="10">
        <f t="shared" si="0"/>
        <v>71700</v>
      </c>
      <c r="J41" s="69"/>
      <c r="K41" s="69">
        <v>71700</v>
      </c>
      <c r="L41" s="38"/>
      <c r="M41" s="38"/>
      <c r="N41" s="38"/>
      <c r="O41" s="38"/>
      <c r="P41" s="38"/>
      <c r="Q41" s="11">
        <f t="shared" si="6"/>
        <v>71700</v>
      </c>
      <c r="R41" s="38"/>
      <c r="S41" s="12">
        <f t="shared" si="3"/>
        <v>71700</v>
      </c>
      <c r="T41" s="13" t="str">
        <f t="shared" si="1"/>
        <v>○</v>
      </c>
    </row>
    <row r="42" spans="2:22" ht="28.5" customHeight="1">
      <c r="B42" s="192"/>
      <c r="C42" s="192"/>
      <c r="D42" s="186" t="s">
        <v>72</v>
      </c>
      <c r="E42" s="109" t="s">
        <v>88</v>
      </c>
      <c r="F42" s="110">
        <v>20</v>
      </c>
      <c r="G42" s="111" t="s">
        <v>103</v>
      </c>
      <c r="H42" s="107">
        <v>318</v>
      </c>
      <c r="I42" s="10">
        <f t="shared" si="0"/>
        <v>6360</v>
      </c>
      <c r="J42" s="69">
        <v>6360</v>
      </c>
      <c r="K42" s="69"/>
      <c r="L42" s="38"/>
      <c r="M42" s="38"/>
      <c r="N42" s="38"/>
      <c r="O42" s="38"/>
      <c r="P42" s="38"/>
      <c r="Q42" s="11">
        <f t="shared" si="6"/>
        <v>6360</v>
      </c>
      <c r="R42" s="38"/>
      <c r="S42" s="12">
        <f t="shared" si="3"/>
        <v>6360</v>
      </c>
      <c r="T42" s="13" t="str">
        <f t="shared" ref="T42:T75" si="7">IF(I42=S42,"○","×")</f>
        <v>○</v>
      </c>
    </row>
    <row r="43" spans="2:22" ht="28.5" customHeight="1">
      <c r="B43" s="192"/>
      <c r="C43" s="192"/>
      <c r="D43" s="186" t="s">
        <v>96</v>
      </c>
      <c r="E43" s="109"/>
      <c r="F43" s="110">
        <v>1</v>
      </c>
      <c r="G43" s="111" t="s">
        <v>102</v>
      </c>
      <c r="H43" s="107">
        <v>1950</v>
      </c>
      <c r="I43" s="10">
        <f t="shared" si="0"/>
        <v>1950</v>
      </c>
      <c r="J43" s="69">
        <v>1950</v>
      </c>
      <c r="K43" s="69"/>
      <c r="L43" s="38"/>
      <c r="M43" s="38"/>
      <c r="N43" s="38"/>
      <c r="O43" s="38"/>
      <c r="P43" s="38"/>
      <c r="Q43" s="11">
        <f t="shared" si="6"/>
        <v>1950</v>
      </c>
      <c r="R43" s="38"/>
      <c r="S43" s="12">
        <f t="shared" si="3"/>
        <v>1950</v>
      </c>
      <c r="T43" s="13" t="str">
        <f t="shared" si="7"/>
        <v>○</v>
      </c>
    </row>
    <row r="44" spans="2:22" ht="28.5" customHeight="1">
      <c r="B44" s="192"/>
      <c r="C44" s="192"/>
      <c r="D44" s="186" t="s">
        <v>77</v>
      </c>
      <c r="E44" s="109"/>
      <c r="F44" s="110">
        <v>1.8</v>
      </c>
      <c r="G44" s="111" t="s">
        <v>105</v>
      </c>
      <c r="H44" s="107">
        <v>23900</v>
      </c>
      <c r="I44" s="10">
        <f t="shared" si="0"/>
        <v>43020</v>
      </c>
      <c r="J44" s="69"/>
      <c r="K44" s="69">
        <v>43020</v>
      </c>
      <c r="L44" s="38"/>
      <c r="M44" s="38"/>
      <c r="N44" s="38"/>
      <c r="O44" s="38"/>
      <c r="P44" s="38"/>
      <c r="Q44" s="11">
        <f t="shared" si="6"/>
        <v>43020</v>
      </c>
      <c r="R44" s="38"/>
      <c r="S44" s="12">
        <f t="shared" si="3"/>
        <v>43020</v>
      </c>
      <c r="T44" s="13" t="str">
        <f t="shared" si="7"/>
        <v>○</v>
      </c>
    </row>
    <row r="45" spans="2:22" ht="28.5" customHeight="1">
      <c r="B45" s="192"/>
      <c r="C45" s="192"/>
      <c r="D45" s="186" t="s">
        <v>97</v>
      </c>
      <c r="E45" s="109"/>
      <c r="F45" s="110">
        <v>1</v>
      </c>
      <c r="G45" s="111" t="s">
        <v>102</v>
      </c>
      <c r="H45" s="107">
        <v>70000</v>
      </c>
      <c r="I45" s="10">
        <f t="shared" si="0"/>
        <v>70000</v>
      </c>
      <c r="J45" s="69"/>
      <c r="K45" s="69"/>
      <c r="L45" s="38"/>
      <c r="M45" s="38"/>
      <c r="N45" s="38"/>
      <c r="O45" s="69">
        <v>70000</v>
      </c>
      <c r="P45" s="38"/>
      <c r="Q45" s="11">
        <f t="shared" si="6"/>
        <v>70000</v>
      </c>
      <c r="R45" s="38"/>
      <c r="S45" s="12">
        <f t="shared" si="3"/>
        <v>70000</v>
      </c>
      <c r="T45" s="13" t="str">
        <f t="shared" si="7"/>
        <v>○</v>
      </c>
    </row>
    <row r="46" spans="2:22" ht="28.5" customHeight="1">
      <c r="B46" s="192"/>
      <c r="C46" s="192"/>
      <c r="D46" s="186" t="s">
        <v>80</v>
      </c>
      <c r="E46" s="109"/>
      <c r="F46" s="110">
        <v>1</v>
      </c>
      <c r="G46" s="111" t="s">
        <v>102</v>
      </c>
      <c r="H46" s="107">
        <v>50000</v>
      </c>
      <c r="I46" s="10">
        <f t="shared" si="0"/>
        <v>50000</v>
      </c>
      <c r="J46" s="69"/>
      <c r="K46" s="69"/>
      <c r="L46" s="38"/>
      <c r="M46" s="38"/>
      <c r="N46" s="38"/>
      <c r="O46" s="69">
        <v>50000</v>
      </c>
      <c r="P46" s="38"/>
      <c r="Q46" s="11">
        <f t="shared" si="6"/>
        <v>50000</v>
      </c>
      <c r="R46" s="38"/>
      <c r="S46" s="12">
        <f t="shared" si="3"/>
        <v>50000</v>
      </c>
      <c r="T46" s="13" t="str">
        <f t="shared" si="7"/>
        <v>○</v>
      </c>
    </row>
    <row r="47" spans="2:22" ht="28.5" customHeight="1">
      <c r="B47" s="192"/>
      <c r="C47" s="192"/>
      <c r="D47" s="186" t="s">
        <v>81</v>
      </c>
      <c r="E47" s="109"/>
      <c r="F47" s="110">
        <v>1</v>
      </c>
      <c r="G47" s="111" t="s">
        <v>102</v>
      </c>
      <c r="H47" s="107">
        <v>100000</v>
      </c>
      <c r="I47" s="10">
        <f t="shared" si="0"/>
        <v>100000</v>
      </c>
      <c r="J47" s="69"/>
      <c r="K47" s="69">
        <v>100000</v>
      </c>
      <c r="L47" s="38"/>
      <c r="M47" s="38"/>
      <c r="N47" s="38"/>
      <c r="O47" s="38"/>
      <c r="P47" s="38"/>
      <c r="Q47" s="11">
        <f t="shared" si="6"/>
        <v>100000</v>
      </c>
      <c r="R47" s="38"/>
      <c r="S47" s="12">
        <f t="shared" si="3"/>
        <v>100000</v>
      </c>
      <c r="T47" s="13" t="str">
        <f t="shared" si="7"/>
        <v>○</v>
      </c>
    </row>
    <row r="48" spans="2:22" ht="28.5" hidden="1" customHeight="1">
      <c r="B48" s="192"/>
      <c r="C48" s="192"/>
      <c r="D48" s="108"/>
      <c r="E48" s="109"/>
      <c r="F48" s="110"/>
      <c r="G48" s="111"/>
      <c r="H48" s="107"/>
      <c r="I48" s="10">
        <f t="shared" si="0"/>
        <v>0</v>
      </c>
      <c r="J48" s="38"/>
      <c r="K48" s="38"/>
      <c r="L48" s="38"/>
      <c r="M48" s="38"/>
      <c r="N48" s="38"/>
      <c r="O48" s="38"/>
      <c r="P48" s="38"/>
      <c r="Q48" s="11">
        <f t="shared" si="6"/>
        <v>0</v>
      </c>
      <c r="R48" s="38"/>
      <c r="S48" s="12">
        <f t="shared" si="3"/>
        <v>0</v>
      </c>
      <c r="T48" s="13" t="str">
        <f t="shared" si="7"/>
        <v>○</v>
      </c>
    </row>
    <row r="49" spans="2:20" ht="28.5" hidden="1" customHeight="1">
      <c r="B49" s="192"/>
      <c r="C49" s="192"/>
      <c r="D49" s="108"/>
      <c r="E49" s="109"/>
      <c r="F49" s="110"/>
      <c r="G49" s="111"/>
      <c r="H49" s="107"/>
      <c r="I49" s="10">
        <f t="shared" si="0"/>
        <v>0</v>
      </c>
      <c r="J49" s="38"/>
      <c r="K49" s="38"/>
      <c r="L49" s="38"/>
      <c r="M49" s="38"/>
      <c r="N49" s="38"/>
      <c r="O49" s="38"/>
      <c r="P49" s="38"/>
      <c r="Q49" s="11">
        <f t="shared" si="6"/>
        <v>0</v>
      </c>
      <c r="R49" s="38"/>
      <c r="S49" s="12">
        <f t="shared" si="3"/>
        <v>0</v>
      </c>
      <c r="T49" s="13" t="str">
        <f t="shared" si="7"/>
        <v>○</v>
      </c>
    </row>
    <row r="50" spans="2:20" ht="28.5" hidden="1" customHeight="1">
      <c r="B50" s="192"/>
      <c r="C50" s="192"/>
      <c r="D50" s="108"/>
      <c r="E50" s="109"/>
      <c r="F50" s="110"/>
      <c r="G50" s="111"/>
      <c r="H50" s="107"/>
      <c r="I50" s="10">
        <f t="shared" si="0"/>
        <v>0</v>
      </c>
      <c r="J50" s="38"/>
      <c r="K50" s="38"/>
      <c r="L50" s="38"/>
      <c r="M50" s="38"/>
      <c r="N50" s="38"/>
      <c r="O50" s="38"/>
      <c r="P50" s="38"/>
      <c r="Q50" s="11">
        <f t="shared" si="6"/>
        <v>0</v>
      </c>
      <c r="R50" s="38"/>
      <c r="S50" s="12">
        <f t="shared" si="3"/>
        <v>0</v>
      </c>
      <c r="T50" s="13" t="str">
        <f t="shared" si="7"/>
        <v>○</v>
      </c>
    </row>
    <row r="51" spans="2:20" ht="28.5" hidden="1" customHeight="1">
      <c r="B51" s="192"/>
      <c r="C51" s="192"/>
      <c r="D51" s="108"/>
      <c r="E51" s="109"/>
      <c r="F51" s="110"/>
      <c r="G51" s="111"/>
      <c r="H51" s="107"/>
      <c r="I51" s="10">
        <f t="shared" si="0"/>
        <v>0</v>
      </c>
      <c r="J51" s="38"/>
      <c r="K51" s="38"/>
      <c r="L51" s="38"/>
      <c r="M51" s="38"/>
      <c r="N51" s="38"/>
      <c r="O51" s="38"/>
      <c r="P51" s="38"/>
      <c r="Q51" s="11">
        <f t="shared" si="6"/>
        <v>0</v>
      </c>
      <c r="R51" s="38"/>
      <c r="S51" s="12">
        <f t="shared" si="3"/>
        <v>0</v>
      </c>
      <c r="T51" s="13" t="str">
        <f t="shared" si="7"/>
        <v>○</v>
      </c>
    </row>
    <row r="52" spans="2:20" ht="28.5" hidden="1" customHeight="1">
      <c r="B52" s="192"/>
      <c r="C52" s="192"/>
      <c r="D52" s="108"/>
      <c r="E52" s="109"/>
      <c r="F52" s="110"/>
      <c r="G52" s="111"/>
      <c r="H52" s="107"/>
      <c r="I52" s="10">
        <f t="shared" si="0"/>
        <v>0</v>
      </c>
      <c r="J52" s="38"/>
      <c r="K52" s="38"/>
      <c r="L52" s="38"/>
      <c r="M52" s="38"/>
      <c r="N52" s="38"/>
      <c r="O52" s="38"/>
      <c r="P52" s="38"/>
      <c r="Q52" s="11">
        <f t="shared" si="6"/>
        <v>0</v>
      </c>
      <c r="R52" s="38"/>
      <c r="S52" s="12">
        <f t="shared" si="3"/>
        <v>0</v>
      </c>
      <c r="T52" s="13" t="str">
        <f t="shared" si="7"/>
        <v>○</v>
      </c>
    </row>
    <row r="53" spans="2:20" ht="28.5" hidden="1" customHeight="1">
      <c r="B53" s="192"/>
      <c r="C53" s="192"/>
      <c r="D53" s="108"/>
      <c r="E53" s="109"/>
      <c r="F53" s="110"/>
      <c r="G53" s="111"/>
      <c r="H53" s="107"/>
      <c r="I53" s="10">
        <f t="shared" si="0"/>
        <v>0</v>
      </c>
      <c r="J53" s="38"/>
      <c r="K53" s="38"/>
      <c r="L53" s="38"/>
      <c r="M53" s="38"/>
      <c r="N53" s="38"/>
      <c r="O53" s="38"/>
      <c r="P53" s="38"/>
      <c r="Q53" s="11">
        <f t="shared" si="6"/>
        <v>0</v>
      </c>
      <c r="R53" s="38"/>
      <c r="S53" s="12">
        <f t="shared" si="3"/>
        <v>0</v>
      </c>
      <c r="T53" s="13" t="str">
        <f t="shared" si="7"/>
        <v>○</v>
      </c>
    </row>
    <row r="54" spans="2:20" ht="28.5" hidden="1" customHeight="1">
      <c r="B54" s="192"/>
      <c r="C54" s="192"/>
      <c r="D54" s="108"/>
      <c r="E54" s="109"/>
      <c r="F54" s="110"/>
      <c r="G54" s="111"/>
      <c r="H54" s="107"/>
      <c r="I54" s="10">
        <f t="shared" si="0"/>
        <v>0</v>
      </c>
      <c r="J54" s="38"/>
      <c r="K54" s="38"/>
      <c r="L54" s="38"/>
      <c r="M54" s="38"/>
      <c r="N54" s="38"/>
      <c r="O54" s="38"/>
      <c r="P54" s="38"/>
      <c r="Q54" s="11">
        <f t="shared" si="6"/>
        <v>0</v>
      </c>
      <c r="R54" s="38"/>
      <c r="S54" s="12">
        <f t="shared" si="3"/>
        <v>0</v>
      </c>
      <c r="T54" s="13" t="str">
        <f t="shared" si="7"/>
        <v>○</v>
      </c>
    </row>
    <row r="55" spans="2:20" ht="28.5" hidden="1" customHeight="1">
      <c r="B55" s="192"/>
      <c r="C55" s="192"/>
      <c r="D55" s="108"/>
      <c r="E55" s="109"/>
      <c r="F55" s="110"/>
      <c r="G55" s="111"/>
      <c r="H55" s="107"/>
      <c r="I55" s="10">
        <f t="shared" si="0"/>
        <v>0</v>
      </c>
      <c r="J55" s="38"/>
      <c r="K55" s="38"/>
      <c r="L55" s="38"/>
      <c r="M55" s="38"/>
      <c r="N55" s="38"/>
      <c r="O55" s="38"/>
      <c r="P55" s="38"/>
      <c r="Q55" s="11">
        <f t="shared" si="6"/>
        <v>0</v>
      </c>
      <c r="R55" s="38"/>
      <c r="S55" s="12">
        <f t="shared" si="3"/>
        <v>0</v>
      </c>
      <c r="T55" s="13" t="str">
        <f t="shared" si="7"/>
        <v>○</v>
      </c>
    </row>
    <row r="56" spans="2:20" ht="28.5" hidden="1" customHeight="1">
      <c r="B56" s="192"/>
      <c r="C56" s="192"/>
      <c r="D56" s="108"/>
      <c r="E56" s="109"/>
      <c r="F56" s="110"/>
      <c r="G56" s="111"/>
      <c r="H56" s="107"/>
      <c r="I56" s="10">
        <f t="shared" si="0"/>
        <v>0</v>
      </c>
      <c r="J56" s="38"/>
      <c r="K56" s="38"/>
      <c r="L56" s="38"/>
      <c r="M56" s="38"/>
      <c r="N56" s="38"/>
      <c r="O56" s="38"/>
      <c r="P56" s="38"/>
      <c r="Q56" s="11">
        <f t="shared" si="6"/>
        <v>0</v>
      </c>
      <c r="R56" s="38"/>
      <c r="S56" s="12">
        <f t="shared" si="3"/>
        <v>0</v>
      </c>
      <c r="T56" s="13" t="str">
        <f t="shared" si="7"/>
        <v>○</v>
      </c>
    </row>
    <row r="57" spans="2:20" ht="28.5" hidden="1" customHeight="1">
      <c r="B57" s="192"/>
      <c r="C57" s="192"/>
      <c r="D57" s="108"/>
      <c r="E57" s="109"/>
      <c r="F57" s="110"/>
      <c r="G57" s="111"/>
      <c r="H57" s="107"/>
      <c r="I57" s="10">
        <f t="shared" si="0"/>
        <v>0</v>
      </c>
      <c r="J57" s="38"/>
      <c r="K57" s="38"/>
      <c r="L57" s="38"/>
      <c r="M57" s="38"/>
      <c r="N57" s="38"/>
      <c r="O57" s="38"/>
      <c r="P57" s="38"/>
      <c r="Q57" s="11">
        <f t="shared" si="6"/>
        <v>0</v>
      </c>
      <c r="R57" s="38"/>
      <c r="S57" s="12">
        <f t="shared" si="3"/>
        <v>0</v>
      </c>
      <c r="T57" s="13" t="str">
        <f t="shared" si="7"/>
        <v>○</v>
      </c>
    </row>
    <row r="58" spans="2:20" ht="28.5" hidden="1" customHeight="1">
      <c r="B58" s="192"/>
      <c r="C58" s="192"/>
      <c r="D58" s="108"/>
      <c r="E58" s="109"/>
      <c r="F58" s="110"/>
      <c r="G58" s="111"/>
      <c r="H58" s="107"/>
      <c r="I58" s="10">
        <f t="shared" si="0"/>
        <v>0</v>
      </c>
      <c r="J58" s="38"/>
      <c r="K58" s="38"/>
      <c r="L58" s="38"/>
      <c r="M58" s="38"/>
      <c r="N58" s="38"/>
      <c r="O58" s="38"/>
      <c r="P58" s="38"/>
      <c r="Q58" s="11">
        <f t="shared" si="6"/>
        <v>0</v>
      </c>
      <c r="R58" s="38"/>
      <c r="S58" s="12">
        <f t="shared" si="3"/>
        <v>0</v>
      </c>
      <c r="T58" s="13" t="str">
        <f t="shared" si="7"/>
        <v>○</v>
      </c>
    </row>
    <row r="59" spans="2:20" ht="28.5" hidden="1" customHeight="1">
      <c r="B59" s="192"/>
      <c r="C59" s="192"/>
      <c r="D59" s="108"/>
      <c r="E59" s="109"/>
      <c r="F59" s="110"/>
      <c r="G59" s="111"/>
      <c r="H59" s="107"/>
      <c r="I59" s="10">
        <f t="shared" si="0"/>
        <v>0</v>
      </c>
      <c r="J59" s="38"/>
      <c r="K59" s="38"/>
      <c r="L59" s="38"/>
      <c r="M59" s="38"/>
      <c r="N59" s="38"/>
      <c r="O59" s="38"/>
      <c r="P59" s="38"/>
      <c r="Q59" s="11">
        <f t="shared" si="6"/>
        <v>0</v>
      </c>
      <c r="R59" s="38"/>
      <c r="S59" s="12">
        <f t="shared" si="3"/>
        <v>0</v>
      </c>
      <c r="T59" s="13" t="str">
        <f t="shared" si="7"/>
        <v>○</v>
      </c>
    </row>
    <row r="60" spans="2:20" ht="28.5" hidden="1" customHeight="1">
      <c r="B60" s="192"/>
      <c r="C60" s="192"/>
      <c r="D60" s="108"/>
      <c r="E60" s="109"/>
      <c r="F60" s="110"/>
      <c r="G60" s="111"/>
      <c r="H60" s="107"/>
      <c r="I60" s="10">
        <f t="shared" si="0"/>
        <v>0</v>
      </c>
      <c r="J60" s="38"/>
      <c r="K60" s="38"/>
      <c r="L60" s="38"/>
      <c r="M60" s="38"/>
      <c r="N60" s="38"/>
      <c r="O60" s="38"/>
      <c r="P60" s="38"/>
      <c r="Q60" s="11">
        <f t="shared" si="6"/>
        <v>0</v>
      </c>
      <c r="R60" s="38"/>
      <c r="S60" s="12">
        <f t="shared" si="3"/>
        <v>0</v>
      </c>
      <c r="T60" s="13" t="str">
        <f t="shared" si="7"/>
        <v>○</v>
      </c>
    </row>
    <row r="61" spans="2:20" ht="28.5" hidden="1" customHeight="1">
      <c r="B61" s="192"/>
      <c r="C61" s="192"/>
      <c r="D61" s="108"/>
      <c r="E61" s="109"/>
      <c r="F61" s="110"/>
      <c r="G61" s="111"/>
      <c r="H61" s="107"/>
      <c r="I61" s="10">
        <f t="shared" si="0"/>
        <v>0</v>
      </c>
      <c r="J61" s="38"/>
      <c r="K61" s="38"/>
      <c r="L61" s="38"/>
      <c r="M61" s="38"/>
      <c r="N61" s="38"/>
      <c r="O61" s="38"/>
      <c r="P61" s="38"/>
      <c r="Q61" s="11">
        <f t="shared" si="6"/>
        <v>0</v>
      </c>
      <c r="R61" s="38"/>
      <c r="S61" s="12">
        <f t="shared" si="3"/>
        <v>0</v>
      </c>
      <c r="T61" s="13" t="str">
        <f t="shared" si="7"/>
        <v>○</v>
      </c>
    </row>
    <row r="62" spans="2:20" ht="28.5" hidden="1" customHeight="1">
      <c r="B62" s="192"/>
      <c r="C62" s="192"/>
      <c r="D62" s="108"/>
      <c r="E62" s="109"/>
      <c r="F62" s="110"/>
      <c r="G62" s="111"/>
      <c r="H62" s="107"/>
      <c r="I62" s="10">
        <f t="shared" si="0"/>
        <v>0</v>
      </c>
      <c r="J62" s="38"/>
      <c r="K62" s="38"/>
      <c r="L62" s="38"/>
      <c r="M62" s="38"/>
      <c r="N62" s="38"/>
      <c r="O62" s="38"/>
      <c r="P62" s="38"/>
      <c r="Q62" s="11">
        <f t="shared" si="6"/>
        <v>0</v>
      </c>
      <c r="R62" s="38"/>
      <c r="S62" s="12">
        <f t="shared" si="3"/>
        <v>0</v>
      </c>
      <c r="T62" s="13" t="str">
        <f t="shared" si="7"/>
        <v>○</v>
      </c>
    </row>
    <row r="63" spans="2:20" ht="28.5" hidden="1" customHeight="1">
      <c r="B63" s="192"/>
      <c r="C63" s="192"/>
      <c r="D63" s="108"/>
      <c r="E63" s="109"/>
      <c r="F63" s="110"/>
      <c r="G63" s="111"/>
      <c r="H63" s="107"/>
      <c r="I63" s="10">
        <f t="shared" si="0"/>
        <v>0</v>
      </c>
      <c r="J63" s="38"/>
      <c r="K63" s="38"/>
      <c r="L63" s="38"/>
      <c r="M63" s="38"/>
      <c r="N63" s="38"/>
      <c r="O63" s="38"/>
      <c r="P63" s="38"/>
      <c r="Q63" s="11">
        <f t="shared" si="6"/>
        <v>0</v>
      </c>
      <c r="R63" s="38"/>
      <c r="S63" s="12">
        <f t="shared" si="3"/>
        <v>0</v>
      </c>
      <c r="T63" s="13" t="str">
        <f t="shared" si="7"/>
        <v>○</v>
      </c>
    </row>
    <row r="64" spans="2:20" ht="28.5" hidden="1" customHeight="1">
      <c r="B64" s="192"/>
      <c r="C64" s="192"/>
      <c r="D64" s="108"/>
      <c r="E64" s="109"/>
      <c r="F64" s="110"/>
      <c r="G64" s="111"/>
      <c r="H64" s="107"/>
      <c r="I64" s="10">
        <f t="shared" si="0"/>
        <v>0</v>
      </c>
      <c r="J64" s="38"/>
      <c r="K64" s="38"/>
      <c r="L64" s="38"/>
      <c r="M64" s="38"/>
      <c r="N64" s="38"/>
      <c r="O64" s="38"/>
      <c r="P64" s="38"/>
      <c r="Q64" s="11">
        <f t="shared" si="6"/>
        <v>0</v>
      </c>
      <c r="R64" s="38"/>
      <c r="S64" s="12">
        <f t="shared" si="3"/>
        <v>0</v>
      </c>
      <c r="T64" s="13" t="str">
        <f t="shared" si="7"/>
        <v>○</v>
      </c>
    </row>
    <row r="65" spans="2:27" ht="28.5" hidden="1" customHeight="1">
      <c r="B65" s="192"/>
      <c r="C65" s="192"/>
      <c r="D65" s="108"/>
      <c r="E65" s="109"/>
      <c r="F65" s="110"/>
      <c r="G65" s="111"/>
      <c r="H65" s="107"/>
      <c r="I65" s="10">
        <f t="shared" si="0"/>
        <v>0</v>
      </c>
      <c r="J65" s="38"/>
      <c r="K65" s="38"/>
      <c r="L65" s="38"/>
      <c r="M65" s="38"/>
      <c r="N65" s="38"/>
      <c r="O65" s="38"/>
      <c r="P65" s="38"/>
      <c r="Q65" s="11">
        <f t="shared" si="6"/>
        <v>0</v>
      </c>
      <c r="R65" s="38"/>
      <c r="S65" s="12">
        <f t="shared" si="3"/>
        <v>0</v>
      </c>
      <c r="T65" s="13" t="str">
        <f t="shared" si="7"/>
        <v>○</v>
      </c>
    </row>
    <row r="66" spans="2:27" ht="28.5" customHeight="1">
      <c r="B66" s="192"/>
      <c r="C66" s="192"/>
      <c r="D66" s="108"/>
      <c r="E66" s="109"/>
      <c r="F66" s="110"/>
      <c r="G66" s="111"/>
      <c r="H66" s="107"/>
      <c r="I66" s="10">
        <f t="shared" si="0"/>
        <v>0</v>
      </c>
      <c r="J66" s="38"/>
      <c r="K66" s="38"/>
      <c r="L66" s="38"/>
      <c r="M66" s="38"/>
      <c r="N66" s="38"/>
      <c r="O66" s="38"/>
      <c r="P66" s="38"/>
      <c r="Q66" s="11">
        <f t="shared" si="6"/>
        <v>0</v>
      </c>
      <c r="R66" s="38"/>
      <c r="S66" s="12">
        <f t="shared" si="3"/>
        <v>0</v>
      </c>
      <c r="T66" s="13" t="str">
        <f t="shared" si="7"/>
        <v>○</v>
      </c>
    </row>
    <row r="67" spans="2:27" ht="27.75" customHeight="1" thickBot="1">
      <c r="B67" s="192"/>
      <c r="C67" s="193"/>
      <c r="D67" s="194" t="s">
        <v>29</v>
      </c>
      <c r="E67" s="195"/>
      <c r="F67" s="195"/>
      <c r="G67" s="195"/>
      <c r="H67" s="196"/>
      <c r="I67" s="14">
        <f>SUM(I39:I66)</f>
        <v>2001030</v>
      </c>
      <c r="J67" s="113">
        <f>SUM(J39:J66)</f>
        <v>1666310</v>
      </c>
      <c r="K67" s="113">
        <f t="shared" ref="K67:P67" si="8">SUM(K39:K66)</f>
        <v>214720</v>
      </c>
      <c r="L67" s="113">
        <f t="shared" si="8"/>
        <v>0</v>
      </c>
      <c r="M67" s="113">
        <f t="shared" si="8"/>
        <v>0</v>
      </c>
      <c r="N67" s="113">
        <f t="shared" ref="N67" si="9">SUM(N39:N66)</f>
        <v>0</v>
      </c>
      <c r="O67" s="113">
        <f t="shared" si="8"/>
        <v>120000</v>
      </c>
      <c r="P67" s="113">
        <f t="shared" si="8"/>
        <v>0</v>
      </c>
      <c r="Q67" s="113">
        <f>SUM(Q39:Q66)</f>
        <v>2001030</v>
      </c>
      <c r="R67" s="113">
        <f>SUM(R39:R66)</f>
        <v>0</v>
      </c>
      <c r="S67" s="114">
        <f>SUM(Q67,R67)</f>
        <v>2001030</v>
      </c>
      <c r="T67" s="17" t="str">
        <f t="shared" si="7"/>
        <v>○</v>
      </c>
    </row>
    <row r="68" spans="2:27" ht="27.75" customHeight="1" thickBot="1">
      <c r="B68" s="193"/>
      <c r="C68" s="198" t="s">
        <v>115</v>
      </c>
      <c r="D68" s="199"/>
      <c r="E68" s="199"/>
      <c r="F68" s="199"/>
      <c r="G68" s="199"/>
      <c r="H68" s="200"/>
      <c r="I68" s="119">
        <f>I38+I67</f>
        <v>12735933</v>
      </c>
      <c r="J68" s="119">
        <f>J38+J67</f>
        <v>7987838</v>
      </c>
      <c r="K68" s="119">
        <f>K38+K67</f>
        <v>1919095</v>
      </c>
      <c r="L68" s="119">
        <f t="shared" ref="L68:Q68" si="10">L38+L67</f>
        <v>1404280</v>
      </c>
      <c r="M68" s="119">
        <f t="shared" si="10"/>
        <v>0</v>
      </c>
      <c r="N68" s="119">
        <f t="shared" si="10"/>
        <v>0</v>
      </c>
      <c r="O68" s="119">
        <f t="shared" si="10"/>
        <v>612000</v>
      </c>
      <c r="P68" s="119">
        <f t="shared" si="10"/>
        <v>0</v>
      </c>
      <c r="Q68" s="119">
        <f t="shared" si="10"/>
        <v>11923213</v>
      </c>
      <c r="R68" s="119">
        <f>R38+R67</f>
        <v>812720</v>
      </c>
      <c r="S68" s="120">
        <f>SUM(Q68:R68)</f>
        <v>12735933</v>
      </c>
      <c r="T68" s="21" t="str">
        <f>IF(I68=S68,"○","×")</f>
        <v>○</v>
      </c>
    </row>
    <row r="69" spans="2:27" ht="28.5" customHeight="1">
      <c r="B69" s="205" t="s">
        <v>6</v>
      </c>
      <c r="C69" s="206"/>
      <c r="D69" s="121" t="s">
        <v>5</v>
      </c>
      <c r="E69" s="122"/>
      <c r="F69" s="123"/>
      <c r="G69" s="124"/>
      <c r="H69" s="125"/>
      <c r="I69" s="70">
        <v>362000</v>
      </c>
      <c r="J69" s="127"/>
      <c r="K69" s="127"/>
      <c r="L69" s="127"/>
      <c r="M69" s="127"/>
      <c r="N69" s="127"/>
      <c r="O69" s="127"/>
      <c r="P69" s="127"/>
      <c r="Q69" s="129">
        <f>IF(OR($Q$68=0,I69=""),"",ROUNDDOWN(I69*$Q$68/$S$68,0))</f>
        <v>338899</v>
      </c>
      <c r="R69" s="129">
        <f>IF(Q69="","",I69-Q69)</f>
        <v>23101</v>
      </c>
      <c r="S69" s="130">
        <f t="shared" ref="S69" si="11">SUM(Q69,R69)</f>
        <v>362000</v>
      </c>
      <c r="T69" s="19" t="str">
        <f t="shared" si="7"/>
        <v>○</v>
      </c>
    </row>
    <row r="70" spans="2:27" ht="28.5" customHeight="1">
      <c r="B70" s="207"/>
      <c r="C70" s="208"/>
      <c r="D70" s="131" t="s">
        <v>4</v>
      </c>
      <c r="E70" s="132"/>
      <c r="F70" s="133"/>
      <c r="G70" s="134"/>
      <c r="H70" s="135"/>
      <c r="I70" s="71">
        <v>1548000</v>
      </c>
      <c r="J70" s="137"/>
      <c r="K70" s="137"/>
      <c r="L70" s="137"/>
      <c r="M70" s="137"/>
      <c r="N70" s="137"/>
      <c r="O70" s="137"/>
      <c r="P70" s="137"/>
      <c r="Q70" s="101">
        <f>IF(OR($Q$68=0,I70=""),"",ROUNDDOWN(I70*$Q$68/$S$68,0))</f>
        <v>1449217</v>
      </c>
      <c r="R70" s="101">
        <f>IF(Q70="","",I70-Q70)</f>
        <v>98783</v>
      </c>
      <c r="S70" s="102">
        <f>SUM(Q70,R70)</f>
        <v>1548000</v>
      </c>
      <c r="T70" s="13" t="str">
        <f>IF(I70=S70,"○","×")</f>
        <v>○</v>
      </c>
      <c r="AA70" s="1" t="s">
        <v>26</v>
      </c>
    </row>
    <row r="71" spans="2:27" ht="28.5" customHeight="1" thickBot="1">
      <c r="B71" s="209"/>
      <c r="C71" s="210"/>
      <c r="D71" s="138" t="s">
        <v>3</v>
      </c>
      <c r="E71" s="139"/>
      <c r="F71" s="140"/>
      <c r="G71" s="141"/>
      <c r="H71" s="142"/>
      <c r="I71" s="82">
        <v>1643000</v>
      </c>
      <c r="J71" s="144"/>
      <c r="K71" s="144"/>
      <c r="L71" s="144"/>
      <c r="M71" s="144"/>
      <c r="N71" s="144"/>
      <c r="O71" s="144"/>
      <c r="P71" s="144"/>
      <c r="Q71" s="113">
        <f>IF(OR($Q$68=0,I71=""),"",ROUNDDOWN(I71*$Q$68/$S$68,0))</f>
        <v>1538154</v>
      </c>
      <c r="R71" s="113">
        <f>IF(Q71="","",I71-Q71)</f>
        <v>104846</v>
      </c>
      <c r="S71" s="120">
        <f>SUM(Q71,R71)</f>
        <v>1643000</v>
      </c>
      <c r="T71" s="17" t="str">
        <f>IF(I71=S71,"○","×")</f>
        <v>○</v>
      </c>
    </row>
    <row r="72" spans="2:27" ht="28.5" customHeight="1">
      <c r="B72" s="201"/>
      <c r="C72" s="202"/>
      <c r="D72" s="145" t="s">
        <v>112</v>
      </c>
      <c r="E72" s="146"/>
      <c r="F72" s="147"/>
      <c r="G72" s="148"/>
      <c r="H72" s="149"/>
      <c r="I72" s="81">
        <v>300000</v>
      </c>
      <c r="J72" s="151"/>
      <c r="K72" s="151"/>
      <c r="L72" s="151"/>
      <c r="M72" s="151"/>
      <c r="N72" s="151"/>
      <c r="O72" s="152">
        <f>IF(I72="","",Q72)</f>
        <v>280856</v>
      </c>
      <c r="P72" s="151"/>
      <c r="Q72" s="153">
        <f>IF(OR($Q$70=0,I72=""),"",ROUNDDOWN(I72*$Q$70/$S$70,0))</f>
        <v>280856</v>
      </c>
      <c r="R72" s="153">
        <f>IF(Q72="","",I72-Q72)</f>
        <v>19144</v>
      </c>
      <c r="S72" s="154">
        <f t="shared" ref="S72" si="12">SUM(Q72,R72)</f>
        <v>300000</v>
      </c>
      <c r="T72" s="26" t="str">
        <f t="shared" ref="T72" si="13">IF(I72=S72,"○","×")</f>
        <v>○</v>
      </c>
    </row>
    <row r="73" spans="2:27" ht="28.5" customHeight="1">
      <c r="B73" s="203"/>
      <c r="C73" s="204"/>
      <c r="D73" s="155" t="s">
        <v>113</v>
      </c>
      <c r="E73" s="132"/>
      <c r="F73" s="133"/>
      <c r="G73" s="134"/>
      <c r="H73" s="135"/>
      <c r="I73" s="74">
        <v>500000</v>
      </c>
      <c r="J73" s="137"/>
      <c r="K73" s="137"/>
      <c r="L73" s="137"/>
      <c r="M73" s="137"/>
      <c r="N73" s="137"/>
      <c r="O73" s="157">
        <f>IF(I73="","",Q73)</f>
        <v>468093</v>
      </c>
      <c r="P73" s="137"/>
      <c r="Q73" s="101">
        <f>IF(OR($Q$70=0,I73=""),"",ROUNDDOWN(I73*$Q$70/$S$70,0))</f>
        <v>468093</v>
      </c>
      <c r="R73" s="101">
        <f>IF(Q73="","",I73-Q73)</f>
        <v>31907</v>
      </c>
      <c r="S73" s="102">
        <f t="shared" ref="S73" si="14">SUM(Q73,R73)</f>
        <v>500000</v>
      </c>
      <c r="T73" s="13" t="str">
        <f>IF(I73=S73,"○","×")</f>
        <v>○</v>
      </c>
    </row>
    <row r="74" spans="2:27" ht="28.5" customHeight="1" thickBot="1">
      <c r="B74" s="85"/>
      <c r="C74" s="252" t="s">
        <v>116</v>
      </c>
      <c r="D74" s="252"/>
      <c r="E74" s="252"/>
      <c r="F74" s="252"/>
      <c r="G74" s="252"/>
      <c r="H74" s="253"/>
      <c r="I74" s="20">
        <f>SUM(I69:I73)</f>
        <v>4353000</v>
      </c>
      <c r="J74" s="119">
        <f t="shared" ref="J74:P74" si="15">SUM(J69:J73)</f>
        <v>0</v>
      </c>
      <c r="K74" s="119">
        <f t="shared" si="15"/>
        <v>0</v>
      </c>
      <c r="L74" s="119">
        <f t="shared" si="15"/>
        <v>0</v>
      </c>
      <c r="M74" s="119">
        <f t="shared" si="15"/>
        <v>0</v>
      </c>
      <c r="N74" s="119">
        <f t="shared" si="15"/>
        <v>0</v>
      </c>
      <c r="O74" s="119">
        <f>SUM(O69:O73)</f>
        <v>748949</v>
      </c>
      <c r="P74" s="119">
        <f t="shared" si="15"/>
        <v>0</v>
      </c>
      <c r="Q74" s="119">
        <f>SUM(Q69:Q73)</f>
        <v>4075219</v>
      </c>
      <c r="R74" s="119">
        <f>SUM(R69:R73)</f>
        <v>277781</v>
      </c>
      <c r="S74" s="113">
        <f>SUM(S69:S73)</f>
        <v>4353000</v>
      </c>
      <c r="T74" s="21" t="str">
        <f>IF(I74=S74,"○","×")</f>
        <v>○</v>
      </c>
    </row>
    <row r="75" spans="2:27" ht="28.5" customHeight="1">
      <c r="B75" s="247" t="s">
        <v>114</v>
      </c>
      <c r="C75" s="248"/>
      <c r="D75" s="248"/>
      <c r="E75" s="248"/>
      <c r="F75" s="248"/>
      <c r="G75" s="248"/>
      <c r="H75" s="249"/>
      <c r="I75" s="22">
        <f>I68+I74</f>
        <v>17088933</v>
      </c>
      <c r="J75" s="23">
        <f>J68+J74</f>
        <v>7987838</v>
      </c>
      <c r="K75" s="23">
        <f t="shared" ref="K75:Q75" si="16">K68+K74</f>
        <v>1919095</v>
      </c>
      <c r="L75" s="23">
        <f t="shared" si="16"/>
        <v>1404280</v>
      </c>
      <c r="M75" s="23">
        <f t="shared" si="16"/>
        <v>0</v>
      </c>
      <c r="N75" s="23">
        <f t="shared" si="16"/>
        <v>0</v>
      </c>
      <c r="O75" s="23">
        <f t="shared" si="16"/>
        <v>1360949</v>
      </c>
      <c r="P75" s="23">
        <f t="shared" si="16"/>
        <v>0</v>
      </c>
      <c r="Q75" s="24">
        <f t="shared" si="16"/>
        <v>15998432</v>
      </c>
      <c r="R75" s="24">
        <f>R68+R74</f>
        <v>1090501</v>
      </c>
      <c r="S75" s="25">
        <f>SUM(Q75:R75)</f>
        <v>17088933</v>
      </c>
      <c r="T75" s="26" t="str">
        <f t="shared" si="7"/>
        <v>○</v>
      </c>
    </row>
    <row r="76" spans="2:27" ht="27" customHeight="1">
      <c r="D76" s="28"/>
      <c r="E76" s="28"/>
      <c r="F76" s="27"/>
      <c r="G76" s="27"/>
      <c r="H76" s="28"/>
      <c r="I76" s="29"/>
      <c r="J76" s="30"/>
      <c r="K76" s="30"/>
      <c r="L76" s="30"/>
      <c r="M76" s="84"/>
      <c r="N76" s="31" t="s">
        <v>2</v>
      </c>
      <c r="O76" s="24">
        <f>SUM(J75:O75)</f>
        <v>12672162</v>
      </c>
      <c r="P76" s="30"/>
      <c r="Q76" s="30"/>
      <c r="R76" s="31" t="s">
        <v>1</v>
      </c>
      <c r="S76" s="12">
        <f>S75*0.1</f>
        <v>1708893.3</v>
      </c>
    </row>
    <row r="77" spans="2:27" ht="27" customHeight="1">
      <c r="Q77" s="30"/>
      <c r="R77" s="34" t="s">
        <v>0</v>
      </c>
      <c r="S77" s="12">
        <f>S75+S76</f>
        <v>18797826.300000001</v>
      </c>
    </row>
    <row r="78" spans="2:27" ht="20.100000000000001" customHeight="1">
      <c r="D78" s="35"/>
    </row>
    <row r="79" spans="2:27" ht="18" customHeight="1"/>
    <row r="80" spans="2:27" ht="18" customHeight="1"/>
  </sheetData>
  <mergeCells count="33">
    <mergeCell ref="M3:O3"/>
    <mergeCell ref="P3:S3"/>
    <mergeCell ref="B5:C8"/>
    <mergeCell ref="D5:I5"/>
    <mergeCell ref="J5:Q5"/>
    <mergeCell ref="R5:R8"/>
    <mergeCell ref="S5:S8"/>
    <mergeCell ref="J7:L7"/>
    <mergeCell ref="M7:M8"/>
    <mergeCell ref="O7:O8"/>
    <mergeCell ref="T5:T8"/>
    <mergeCell ref="D6:D8"/>
    <mergeCell ref="E6:I6"/>
    <mergeCell ref="J6:O6"/>
    <mergeCell ref="P6:P8"/>
    <mergeCell ref="Q6:Q8"/>
    <mergeCell ref="E7:E8"/>
    <mergeCell ref="F7:F8"/>
    <mergeCell ref="H7:H8"/>
    <mergeCell ref="I7:I8"/>
    <mergeCell ref="N7:N8"/>
    <mergeCell ref="B75:H75"/>
    <mergeCell ref="G7:G8"/>
    <mergeCell ref="C9:C38"/>
    <mergeCell ref="D38:H38"/>
    <mergeCell ref="C39:C67"/>
    <mergeCell ref="D67:H67"/>
    <mergeCell ref="B69:C71"/>
    <mergeCell ref="B72:C72"/>
    <mergeCell ref="B73:C73"/>
    <mergeCell ref="C68:H68"/>
    <mergeCell ref="B9:B68"/>
    <mergeCell ref="C74:H74"/>
  </mergeCells>
  <phoneticPr fontId="2"/>
  <dataValidations count="2">
    <dataValidation imeMode="off" allowBlank="1" showInputMessage="1" showErrorMessage="1" sqref="R39:R66 R9:R37 F39:P66 Q70:R73 F69:P73 F9:P37" xr:uid="{5EED04A3-9ED3-4A08-933F-7A0D3B1A7CAD}"/>
    <dataValidation allowBlank="1" showInputMessage="1" showErrorMessage="1" sqref="R69" xr:uid="{F4B9F420-4EB3-4DD2-B103-E3A3DACA33BE}">
      <formula1>0</formula1>
      <formula2>0</formula2>
    </dataValidation>
  </dataValidations>
  <pageMargins left="0.47244094488188981" right="0.47244094488188981" top="0.47244094488188981" bottom="0.47244094488188981" header="0.31496062992125984" footer="0.31496062992125984"/>
  <pageSetup paperSize="9" scale="48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2703F-B125-4432-ACF8-2ECA6E4AC94E}">
  <dimension ref="A1:J46"/>
  <sheetViews>
    <sheetView zoomScaleNormal="100" workbookViewId="0">
      <selection activeCell="L15" sqref="L15"/>
    </sheetView>
  </sheetViews>
  <sheetFormatPr defaultColWidth="8.75" defaultRowHeight="13.5"/>
  <cols>
    <col min="1" max="1" width="13.5" style="39" customWidth="1"/>
    <col min="2" max="2" width="17.375" style="39" customWidth="1"/>
    <col min="3" max="3" width="12.75" style="39" customWidth="1"/>
    <col min="4" max="4" width="13.625" style="39" customWidth="1"/>
    <col min="5" max="5" width="8.625" style="39" customWidth="1"/>
    <col min="6" max="7" width="21.25" style="39" customWidth="1"/>
    <col min="8" max="8" width="12" style="39" customWidth="1"/>
    <col min="9" max="10" width="8.75" style="39"/>
    <col min="11" max="11" width="11.5" style="39" bestFit="1" customWidth="1"/>
    <col min="12" max="16384" width="8.75" style="39"/>
  </cols>
  <sheetData>
    <row r="1" spans="1:10" ht="22.5" customHeight="1">
      <c r="A1" s="39" t="s">
        <v>55</v>
      </c>
    </row>
    <row r="2" spans="1:10" ht="36.75" customHeight="1">
      <c r="A2" s="332" t="s">
        <v>54</v>
      </c>
      <c r="B2" s="332"/>
      <c r="C2" s="332"/>
      <c r="D2" s="332"/>
      <c r="E2" s="332"/>
      <c r="F2" s="332"/>
      <c r="G2" s="332"/>
    </row>
    <row r="4" spans="1:10">
      <c r="A4" s="39" t="s">
        <v>53</v>
      </c>
    </row>
    <row r="5" spans="1:10" ht="6.75" customHeight="1"/>
    <row r="6" spans="1:10" ht="22.5" customHeight="1">
      <c r="A6" s="284" t="s">
        <v>52</v>
      </c>
      <c r="B6" s="333"/>
      <c r="C6" s="50" t="s">
        <v>51</v>
      </c>
      <c r="D6" s="284" t="s">
        <v>50</v>
      </c>
      <c r="E6" s="285"/>
      <c r="F6" s="50" t="s">
        <v>49</v>
      </c>
      <c r="G6" s="50" t="s">
        <v>48</v>
      </c>
      <c r="H6" s="48"/>
    </row>
    <row r="7" spans="1:10" ht="22.5" customHeight="1">
      <c r="A7" s="301" t="s">
        <v>47</v>
      </c>
      <c r="B7" s="337"/>
      <c r="C7" s="56" t="s">
        <v>42</v>
      </c>
      <c r="D7" s="286">
        <f>様式ア!S67</f>
        <v>0</v>
      </c>
      <c r="E7" s="287"/>
      <c r="F7" s="57">
        <f>様式ア!Q67</f>
        <v>0</v>
      </c>
      <c r="G7" s="57">
        <f>様式ア!R67</f>
        <v>0</v>
      </c>
      <c r="H7" s="44"/>
    </row>
    <row r="8" spans="1:10" ht="22.5" customHeight="1">
      <c r="A8" s="303"/>
      <c r="B8" s="304"/>
      <c r="C8" s="58" t="s">
        <v>46</v>
      </c>
      <c r="D8" s="288">
        <f>様式ア!S37</f>
        <v>0</v>
      </c>
      <c r="E8" s="289"/>
      <c r="F8" s="51">
        <f>様式ア!Q37</f>
        <v>0</v>
      </c>
      <c r="G8" s="51">
        <f>様式ア!R37</f>
        <v>0</v>
      </c>
      <c r="H8" s="73" t="e">
        <f>D8/D7</f>
        <v>#DIV/0!</v>
      </c>
      <c r="I8" s="72" t="e">
        <f>F8/D8</f>
        <v>#DIV/0!</v>
      </c>
      <c r="J8" s="86"/>
    </row>
    <row r="9" spans="1:10" ht="22.5" customHeight="1">
      <c r="A9" s="299"/>
      <c r="B9" s="300"/>
      <c r="C9" s="59" t="s">
        <v>40</v>
      </c>
      <c r="D9" s="290">
        <f>様式ア!S66</f>
        <v>0</v>
      </c>
      <c r="E9" s="291"/>
      <c r="F9" s="52">
        <f>様式ア!Q66</f>
        <v>0</v>
      </c>
      <c r="G9" s="52">
        <f>様式ア!R66</f>
        <v>0</v>
      </c>
      <c r="H9" s="73"/>
      <c r="I9" s="72"/>
      <c r="J9" s="86"/>
    </row>
    <row r="10" spans="1:10" ht="22.5" customHeight="1">
      <c r="A10" s="301" t="s">
        <v>45</v>
      </c>
      <c r="B10" s="302"/>
      <c r="C10" s="56" t="s">
        <v>42</v>
      </c>
      <c r="D10" s="286">
        <f>様式ア!S68</f>
        <v>0</v>
      </c>
      <c r="E10" s="292"/>
      <c r="F10" s="57" t="str">
        <f>様式ア!Q68</f>
        <v/>
      </c>
      <c r="G10" s="57" t="str">
        <f>様式ア!R68</f>
        <v/>
      </c>
      <c r="H10" s="47"/>
    </row>
    <row r="11" spans="1:10" ht="22.5" customHeight="1">
      <c r="A11" s="303"/>
      <c r="B11" s="304"/>
      <c r="C11" s="60" t="s">
        <v>41</v>
      </c>
      <c r="D11" s="293" t="e">
        <f>ROUNDDOWN(D10*$H$8,0)</f>
        <v>#DIV/0!</v>
      </c>
      <c r="E11" s="294"/>
      <c r="F11" s="51" t="e">
        <f>IF(D11=0,0,ROUNDDOWN(D11*$I$8,0))</f>
        <v>#DIV/0!</v>
      </c>
      <c r="G11" s="51" t="e">
        <f>D11-F11</f>
        <v>#DIV/0!</v>
      </c>
      <c r="H11" s="46"/>
    </row>
    <row r="12" spans="1:10" ht="22.5" customHeight="1">
      <c r="A12" s="299"/>
      <c r="B12" s="300"/>
      <c r="C12" s="59" t="s">
        <v>40</v>
      </c>
      <c r="D12" s="290" t="e">
        <f>D10-D11</f>
        <v>#DIV/0!</v>
      </c>
      <c r="E12" s="295"/>
      <c r="F12" s="61" t="e">
        <f>F10-F11</f>
        <v>#VALUE!</v>
      </c>
      <c r="G12" s="61" t="e">
        <f>D12-F12</f>
        <v>#DIV/0!</v>
      </c>
      <c r="H12" s="46"/>
    </row>
    <row r="13" spans="1:10" ht="22.5" customHeight="1">
      <c r="A13" s="301" t="s">
        <v>44</v>
      </c>
      <c r="B13" s="302"/>
      <c r="C13" s="56" t="s">
        <v>42</v>
      </c>
      <c r="D13" s="286">
        <f>様式ア!S69</f>
        <v>0</v>
      </c>
      <c r="E13" s="296"/>
      <c r="F13" s="57" t="str">
        <f>様式ア!Q69</f>
        <v/>
      </c>
      <c r="G13" s="57" t="str">
        <f>様式ア!R69</f>
        <v/>
      </c>
      <c r="H13" s="45"/>
    </row>
    <row r="14" spans="1:10" ht="22.5" customHeight="1">
      <c r="A14" s="303"/>
      <c r="B14" s="304"/>
      <c r="C14" s="60" t="s">
        <v>41</v>
      </c>
      <c r="D14" s="293" t="e">
        <f>ROUNDDOWN(D13*$H$8,0)</f>
        <v>#DIV/0!</v>
      </c>
      <c r="E14" s="294"/>
      <c r="F14" s="51" t="e">
        <f>IF(D14=0,0,ROUNDDOWN(D14*$I$8,0))</f>
        <v>#DIV/0!</v>
      </c>
      <c r="G14" s="51" t="e">
        <f>D14-F14</f>
        <v>#DIV/0!</v>
      </c>
      <c r="H14" s="73" t="e">
        <f>D14/D13</f>
        <v>#DIV/0!</v>
      </c>
      <c r="I14" s="72" t="e">
        <f>F14/D14</f>
        <v>#DIV/0!</v>
      </c>
      <c r="J14" s="86"/>
    </row>
    <row r="15" spans="1:10" ht="22.5" customHeight="1">
      <c r="A15" s="299"/>
      <c r="B15" s="300"/>
      <c r="C15" s="59" t="s">
        <v>40</v>
      </c>
      <c r="D15" s="290" t="e">
        <f>D13-D14</f>
        <v>#DIV/0!</v>
      </c>
      <c r="E15" s="295"/>
      <c r="F15" s="61" t="e">
        <f>F13-F14</f>
        <v>#VALUE!</v>
      </c>
      <c r="G15" s="61" t="e">
        <f>D15-F15</f>
        <v>#DIV/0!</v>
      </c>
      <c r="H15" s="73"/>
      <c r="I15" s="72"/>
      <c r="J15" s="86"/>
    </row>
    <row r="16" spans="1:10" ht="22.5" customHeight="1">
      <c r="A16" s="301" t="s">
        <v>43</v>
      </c>
      <c r="B16" s="302"/>
      <c r="C16" s="56" t="s">
        <v>42</v>
      </c>
      <c r="D16" s="286">
        <f>様式ア!S70</f>
        <v>0</v>
      </c>
      <c r="E16" s="296"/>
      <c r="F16" s="57" t="str">
        <f>様式ア!Q70</f>
        <v/>
      </c>
      <c r="G16" s="57" t="str">
        <f>様式ア!R70</f>
        <v/>
      </c>
      <c r="H16" s="45"/>
    </row>
    <row r="17" spans="1:8" ht="22.5" customHeight="1">
      <c r="A17" s="303"/>
      <c r="B17" s="306"/>
      <c r="C17" s="60" t="s">
        <v>41</v>
      </c>
      <c r="D17" s="293" t="e">
        <f>ROUNDDOWN(D16*$H$8,0)</f>
        <v>#DIV/0!</v>
      </c>
      <c r="E17" s="294"/>
      <c r="F17" s="51" t="e">
        <f>IF(D17=0,0,ROUNDDOWN(D17*$I$8,0))</f>
        <v>#DIV/0!</v>
      </c>
      <c r="G17" s="51" t="e">
        <f>D17-F17</f>
        <v>#DIV/0!</v>
      </c>
      <c r="H17" s="45"/>
    </row>
    <row r="18" spans="1:8" ht="22.5" customHeight="1" thickBot="1">
      <c r="A18" s="307"/>
      <c r="B18" s="308"/>
      <c r="C18" s="62" t="s">
        <v>40</v>
      </c>
      <c r="D18" s="318" t="e">
        <f>D16-D17</f>
        <v>#DIV/0!</v>
      </c>
      <c r="E18" s="319"/>
      <c r="F18" s="63" t="e">
        <f>F16-F17</f>
        <v>#VALUE!</v>
      </c>
      <c r="G18" s="63" t="e">
        <f>D18-F18</f>
        <v>#DIV/0!</v>
      </c>
      <c r="H18" s="45"/>
    </row>
    <row r="19" spans="1:8" ht="22.5" customHeight="1" thickTop="1">
      <c r="A19" s="309" t="s">
        <v>9</v>
      </c>
      <c r="B19" s="310"/>
      <c r="C19" s="87" t="s">
        <v>120</v>
      </c>
      <c r="D19" s="314" t="s">
        <v>120</v>
      </c>
      <c r="E19" s="315"/>
      <c r="F19" s="89" t="s">
        <v>120</v>
      </c>
      <c r="G19" s="89" t="s">
        <v>120</v>
      </c>
      <c r="H19" s="45"/>
    </row>
    <row r="20" spans="1:8" ht="22.5" customHeight="1">
      <c r="A20" s="311" t="s">
        <v>110</v>
      </c>
      <c r="B20" s="311"/>
      <c r="C20" s="88" t="s">
        <v>119</v>
      </c>
      <c r="D20" s="330" t="s">
        <v>120</v>
      </c>
      <c r="E20" s="331"/>
      <c r="F20" s="90" t="s">
        <v>120</v>
      </c>
      <c r="G20" s="90" t="s">
        <v>120</v>
      </c>
      <c r="H20" s="45"/>
    </row>
    <row r="21" spans="1:8" ht="22.5" customHeight="1">
      <c r="A21" s="170" t="s">
        <v>111</v>
      </c>
      <c r="B21" s="171"/>
      <c r="C21" s="56" t="s">
        <v>42</v>
      </c>
      <c r="D21" s="286">
        <f>様式ア!S71+様式ア!S72</f>
        <v>0</v>
      </c>
      <c r="E21" s="287"/>
      <c r="F21" s="57" t="e">
        <f>様式ア!Q71+様式ア!Q72</f>
        <v>#VALUE!</v>
      </c>
      <c r="G21" s="57" t="e">
        <f>様式ア!R71+様式ア!R72</f>
        <v>#VALUE!</v>
      </c>
      <c r="H21" s="45"/>
    </row>
    <row r="22" spans="1:8" ht="22.5" customHeight="1">
      <c r="A22" s="172"/>
      <c r="B22" s="173"/>
      <c r="C22" s="174" t="s">
        <v>41</v>
      </c>
      <c r="D22" s="293" t="e">
        <f>ROUNDDOWN(D21*$H$14,0)</f>
        <v>#DIV/0!</v>
      </c>
      <c r="E22" s="294"/>
      <c r="F22" s="51" t="e">
        <f>IF(D22=0,0,ROUNDDOWN(D22*$I$14,0))</f>
        <v>#DIV/0!</v>
      </c>
      <c r="G22" s="51" t="e">
        <f>D22-F22</f>
        <v>#DIV/0!</v>
      </c>
      <c r="H22" s="45"/>
    </row>
    <row r="23" spans="1:8" ht="22.5" customHeight="1">
      <c r="A23" s="175"/>
      <c r="B23" s="176"/>
      <c r="C23" s="64" t="s">
        <v>40</v>
      </c>
      <c r="D23" s="320" t="e">
        <f>D21-D22</f>
        <v>#DIV/0!</v>
      </c>
      <c r="E23" s="321"/>
      <c r="F23" s="52" t="e">
        <f>F21-F22</f>
        <v>#VALUE!</v>
      </c>
      <c r="G23" s="52" t="e">
        <f>D23-F23</f>
        <v>#DIV/0!</v>
      </c>
      <c r="H23" s="45"/>
    </row>
    <row r="24" spans="1:8" ht="22.5" customHeight="1">
      <c r="A24" s="312" t="s">
        <v>118</v>
      </c>
      <c r="B24" s="313"/>
      <c r="C24" s="177" t="s">
        <v>119</v>
      </c>
      <c r="D24" s="330" t="s">
        <v>120</v>
      </c>
      <c r="E24" s="331"/>
      <c r="F24" s="90" t="s">
        <v>120</v>
      </c>
      <c r="G24" s="90" t="s">
        <v>120</v>
      </c>
      <c r="H24" s="45"/>
    </row>
    <row r="25" spans="1:8" ht="22.5" customHeight="1" thickBot="1">
      <c r="A25" s="303" t="s">
        <v>0</v>
      </c>
      <c r="B25" s="304"/>
      <c r="C25" s="64" t="s">
        <v>42</v>
      </c>
      <c r="D25" s="320">
        <f>D7+D10+D13+D16+D21</f>
        <v>0</v>
      </c>
      <c r="E25" s="321"/>
      <c r="F25" s="65" t="e">
        <f t="shared" ref="F25:G27" si="0">F7+F10+F13+F16+F21</f>
        <v>#VALUE!</v>
      </c>
      <c r="G25" s="52" t="e">
        <f t="shared" si="0"/>
        <v>#VALUE!</v>
      </c>
      <c r="H25" s="44"/>
    </row>
    <row r="26" spans="1:8" ht="22.5" customHeight="1" thickBot="1">
      <c r="A26" s="303"/>
      <c r="B26" s="304"/>
      <c r="C26" s="66" t="s">
        <v>41</v>
      </c>
      <c r="D26" s="286" t="e">
        <f>D8+D11+D14+D17+D22</f>
        <v>#DIV/0!</v>
      </c>
      <c r="E26" s="305"/>
      <c r="F26" s="67" t="e">
        <f t="shared" si="0"/>
        <v>#DIV/0!</v>
      </c>
      <c r="G26" s="91" t="e">
        <f t="shared" si="0"/>
        <v>#DIV/0!</v>
      </c>
    </row>
    <row r="27" spans="1:8" ht="22.5" customHeight="1" thickBot="1">
      <c r="A27" s="299"/>
      <c r="B27" s="300"/>
      <c r="C27" s="66" t="s">
        <v>40</v>
      </c>
      <c r="D27" s="286" t="e">
        <f>D9+D12+D15+D18+D23</f>
        <v>#DIV/0!</v>
      </c>
      <c r="E27" s="305"/>
      <c r="F27" s="67" t="e">
        <f t="shared" si="0"/>
        <v>#VALUE!</v>
      </c>
      <c r="G27" s="68" t="e">
        <f t="shared" si="0"/>
        <v>#DIV/0!</v>
      </c>
    </row>
    <row r="28" spans="1:8" ht="17.25" customHeight="1">
      <c r="C28" s="43"/>
      <c r="D28" s="43"/>
      <c r="E28" s="42"/>
      <c r="F28" s="42"/>
      <c r="G28" s="42"/>
      <c r="H28" s="40"/>
    </row>
    <row r="29" spans="1:8" ht="17.25" customHeight="1">
      <c r="A29" s="39" t="s">
        <v>39</v>
      </c>
      <c r="C29" s="43"/>
      <c r="D29" s="43"/>
      <c r="E29" s="42"/>
      <c r="F29" s="42"/>
      <c r="G29" s="42"/>
      <c r="H29" s="40"/>
    </row>
    <row r="30" spans="1:8" ht="17.25" customHeight="1">
      <c r="A30" s="39" t="s">
        <v>38</v>
      </c>
      <c r="C30" s="43"/>
      <c r="D30" s="43"/>
      <c r="E30" s="42"/>
      <c r="F30" s="42"/>
      <c r="G30" s="42"/>
      <c r="H30" s="40"/>
    </row>
    <row r="31" spans="1:8" ht="6.75" customHeight="1"/>
    <row r="32" spans="1:8" ht="33" customHeight="1">
      <c r="A32" s="326" t="s">
        <v>59</v>
      </c>
      <c r="B32" s="334"/>
      <c r="C32" s="297"/>
      <c r="D32" s="298"/>
      <c r="E32" s="53" t="s">
        <v>37</v>
      </c>
      <c r="F32" s="283" t="s">
        <v>109</v>
      </c>
      <c r="G32" s="283"/>
      <c r="H32" s="40"/>
    </row>
    <row r="33" spans="1:8" ht="47.25" customHeight="1" thickBot="1">
      <c r="A33" s="316" t="s">
        <v>60</v>
      </c>
      <c r="B33" s="317"/>
      <c r="C33" s="335">
        <f>IF(C32=0, 0, IF(C32&gt;=10, IF(F26/C32&gt;=273000, 273000*C32, F26), IF(F26/C32&gt;=365000, 365000*C32, F26)))</f>
        <v>0</v>
      </c>
      <c r="D33" s="336"/>
      <c r="E33" s="54" t="s">
        <v>32</v>
      </c>
      <c r="F33" s="42"/>
      <c r="G33" s="42"/>
      <c r="H33" s="40"/>
    </row>
    <row r="34" spans="1:8" ht="47.25" customHeight="1" thickBot="1">
      <c r="A34" s="324" t="s">
        <v>33</v>
      </c>
      <c r="B34" s="325"/>
      <c r="C34" s="322">
        <f>IF(C32=0, 0, ROUNDDOWN(C33*2/3, -3))</f>
        <v>0</v>
      </c>
      <c r="D34" s="323"/>
      <c r="E34" s="49" t="s">
        <v>32</v>
      </c>
    </row>
    <row r="35" spans="1:8" ht="17.25" customHeight="1">
      <c r="A35" s="55" t="s">
        <v>36</v>
      </c>
      <c r="B35" s="41"/>
      <c r="H35" s="40"/>
    </row>
    <row r="36" spans="1:8" ht="17.25" customHeight="1">
      <c r="H36" s="40"/>
    </row>
    <row r="37" spans="1:8" ht="17.25" customHeight="1">
      <c r="A37" s="39" t="s">
        <v>35</v>
      </c>
      <c r="C37" s="43"/>
      <c r="D37" s="43"/>
      <c r="E37" s="42"/>
      <c r="F37" s="42"/>
      <c r="G37" s="42"/>
      <c r="H37" s="40"/>
    </row>
    <row r="38" spans="1:8" ht="6.75" customHeight="1"/>
    <row r="39" spans="1:8" ht="27" customHeight="1">
      <c r="A39" s="326" t="s">
        <v>61</v>
      </c>
      <c r="B39" s="327"/>
      <c r="C39" s="297"/>
      <c r="D39" s="298"/>
      <c r="E39" s="53" t="s">
        <v>34</v>
      </c>
      <c r="F39" s="283" t="s">
        <v>109</v>
      </c>
      <c r="G39" s="283"/>
      <c r="H39" s="40"/>
    </row>
    <row r="40" spans="1:8" ht="43.5" customHeight="1" thickBot="1">
      <c r="A40" s="316" t="s">
        <v>63</v>
      </c>
      <c r="B40" s="317"/>
      <c r="C40" s="328">
        <f>IF(C39=0, 0, IF(C32&gt;=10, IF(F27/C39&gt;=173000, 173000*C39, F27), IF(F27/C39&gt;=235000, 235000*C39, F27)))</f>
        <v>0</v>
      </c>
      <c r="D40" s="329"/>
      <c r="E40" s="54" t="s">
        <v>32</v>
      </c>
      <c r="F40" s="42"/>
      <c r="G40" s="42"/>
      <c r="H40" s="40"/>
    </row>
    <row r="41" spans="1:8" ht="44.25" customHeight="1" thickBot="1">
      <c r="A41" s="324" t="s">
        <v>33</v>
      </c>
      <c r="B41" s="325"/>
      <c r="C41" s="322">
        <f>IF(C39=0, 0, ROUNDDOWN(C40*2/3, -3))</f>
        <v>0</v>
      </c>
      <c r="D41" s="323"/>
      <c r="E41" s="49" t="s">
        <v>32</v>
      </c>
    </row>
    <row r="42" spans="1:8" ht="17.25" customHeight="1">
      <c r="A42" s="41" t="s">
        <v>31</v>
      </c>
      <c r="B42" s="41"/>
      <c r="H42" s="40"/>
    </row>
    <row r="44" spans="1:8">
      <c r="A44" s="39" t="s">
        <v>56</v>
      </c>
    </row>
    <row r="45" spans="1:8" ht="6.75" customHeight="1" thickBot="1"/>
    <row r="46" spans="1:8" ht="43.5" customHeight="1" thickBot="1">
      <c r="A46" s="279" t="s">
        <v>57</v>
      </c>
      <c r="B46" s="280"/>
      <c r="C46" s="281">
        <f>C34+C41</f>
        <v>0</v>
      </c>
      <c r="D46" s="282"/>
      <c r="E46" s="49" t="s">
        <v>58</v>
      </c>
    </row>
  </sheetData>
  <mergeCells count="58">
    <mergeCell ref="A2:G2"/>
    <mergeCell ref="A27:B27"/>
    <mergeCell ref="A6:B6"/>
    <mergeCell ref="A32:B32"/>
    <mergeCell ref="A33:B33"/>
    <mergeCell ref="A15:B15"/>
    <mergeCell ref="A25:B25"/>
    <mergeCell ref="A26:B26"/>
    <mergeCell ref="D27:E27"/>
    <mergeCell ref="C33:D33"/>
    <mergeCell ref="C32:D32"/>
    <mergeCell ref="A7:B7"/>
    <mergeCell ref="A8:B8"/>
    <mergeCell ref="A9:B9"/>
    <mergeCell ref="A10:B10"/>
    <mergeCell ref="A11:B11"/>
    <mergeCell ref="A40:B40"/>
    <mergeCell ref="D17:E17"/>
    <mergeCell ref="D18:E18"/>
    <mergeCell ref="D25:E25"/>
    <mergeCell ref="C41:D41"/>
    <mergeCell ref="A41:B41"/>
    <mergeCell ref="A34:B34"/>
    <mergeCell ref="A39:B39"/>
    <mergeCell ref="C40:D40"/>
    <mergeCell ref="C34:D34"/>
    <mergeCell ref="D20:E20"/>
    <mergeCell ref="D21:E21"/>
    <mergeCell ref="D24:E24"/>
    <mergeCell ref="D22:E22"/>
    <mergeCell ref="D23:E23"/>
    <mergeCell ref="A12:B12"/>
    <mergeCell ref="A13:B13"/>
    <mergeCell ref="A14:B14"/>
    <mergeCell ref="D26:E26"/>
    <mergeCell ref="A16:B16"/>
    <mergeCell ref="A17:B17"/>
    <mergeCell ref="A18:B18"/>
    <mergeCell ref="A19:B19"/>
    <mergeCell ref="A20:B20"/>
    <mergeCell ref="A24:B24"/>
    <mergeCell ref="D19:E19"/>
    <mergeCell ref="A46:B46"/>
    <mergeCell ref="C46:D46"/>
    <mergeCell ref="F32:G32"/>
    <mergeCell ref="F39:G39"/>
    <mergeCell ref="D6:E6"/>
    <mergeCell ref="D7:E7"/>
    <mergeCell ref="D8:E8"/>
    <mergeCell ref="D9:E9"/>
    <mergeCell ref="D10:E10"/>
    <mergeCell ref="D11:E11"/>
    <mergeCell ref="D12:E12"/>
    <mergeCell ref="D13:E13"/>
    <mergeCell ref="C39:D39"/>
    <mergeCell ref="D14:E14"/>
    <mergeCell ref="D15:E15"/>
    <mergeCell ref="D16:E1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様式ア</vt:lpstr>
      <vt:lpstr>様式ア (記載例)</vt:lpstr>
      <vt:lpstr>様式イ</vt:lpstr>
      <vt:lpstr>様式ア!Print_Area</vt:lpstr>
      <vt:lpstr>'様式ア (記載例)'!Print_Area</vt:lpstr>
      <vt:lpstr>様式イ!Print_Area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生駒市</dc:creator>
  <cp:lastModifiedBy>生駒市</cp:lastModifiedBy>
  <cp:lastPrinted>2026-05-12T02:34:32Z</cp:lastPrinted>
  <dcterms:created xsi:type="dcterms:W3CDTF">2025-10-24T01:38:38Z</dcterms:created>
  <dcterms:modified xsi:type="dcterms:W3CDTF">2026-05-13T04:51:32Z</dcterms:modified>
</cp:coreProperties>
</file>