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Nns005\脱炭素まちづくり推進課\07_ゼロカーボンシティ\15-2_先行地域家庭系PPA事業\04_補助金交付要綱\"/>
    </mc:Choice>
  </mc:AlternateContent>
  <xr:revisionPtr revIDLastSave="0" documentId="13_ncr:1_{6535DFD9-FFBD-4558-AE1D-9E56AD95FD9D}" xr6:coauthVersionLast="36" xr6:coauthVersionMax="36" xr10:uidLastSave="{00000000-0000-0000-0000-000000000000}"/>
  <bookViews>
    <workbookView xWindow="0" yWindow="0" windowWidth="16380" windowHeight="8190" tabRatio="500" xr2:uid="{00000000-000D-0000-FFFF-FFFF00000000}"/>
  </bookViews>
  <sheets>
    <sheet name="様式第１号別紙２" sheetId="1" r:id="rId1"/>
  </sheets>
  <definedNames>
    <definedName name="_xlnm.Print_Area" localSheetId="0">様式第１号別紙２!$A$1:$G$33</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D27" i="1" l="1"/>
  <c r="D10" i="1"/>
  <c r="D18" i="1"/>
  <c r="D9" i="1"/>
  <c r="D29" i="1" l="1"/>
  <c r="D17" i="1"/>
  <c r="D22" i="1" l="1"/>
  <c r="G29" i="1"/>
  <c r="G24" i="1"/>
</calcChain>
</file>

<file path=xl/sharedStrings.xml><?xml version="1.0" encoding="utf-8"?>
<sst xmlns="http://schemas.openxmlformats.org/spreadsheetml/2006/main" count="62" uniqueCount="56">
  <si>
    <t>１　補助対象経費</t>
  </si>
  <si>
    <t>(1)太陽光発電設備</t>
  </si>
  <si>
    <t>円</t>
  </si>
  <si>
    <t>(2)蓄電池</t>
  </si>
  <si>
    <t>kWh</t>
  </si>
  <si>
    <t>蓄電池1kWhあたりの補助対象経費</t>
  </si>
  <si>
    <t>(3)補助金交付申請額合計</t>
  </si>
  <si>
    <t>太陽光・蓄電池の補助交付申請額合計</t>
  </si>
  <si>
    <t>【自家消費率判定】</t>
  </si>
  <si>
    <t>自家消費率</t>
  </si>
  <si>
    <t>←自家消費率が30% 以上の場合に"○"と表示される。"○"が表示されない場合、自家消費電力量の見直しを行うこと</t>
  </si>
  <si>
    <t>太陽光発電設備1kWあたりの補助対象経費</t>
    <phoneticPr fontId="18"/>
  </si>
  <si>
    <t>kWh</t>
    <phoneticPr fontId="18"/>
  </si>
  <si>
    <t>過去１年間の電力使用量（※１）</t>
    <rPh sb="0" eb="2">
      <t>カコ</t>
    </rPh>
    <rPh sb="3" eb="5">
      <t>ネンカン</t>
    </rPh>
    <rPh sb="6" eb="8">
      <t>デンリョク</t>
    </rPh>
    <rPh sb="8" eb="11">
      <t>シヨウリョウ</t>
    </rPh>
    <phoneticPr fontId="18"/>
  </si>
  <si>
    <t>年間想定発電量（※２）</t>
    <phoneticPr fontId="18"/>
  </si>
  <si>
    <t>※１　過去１年間の電力使用量の算定根拠となる資料</t>
    <rPh sb="3" eb="5">
      <t>カコ</t>
    </rPh>
    <rPh sb="6" eb="8">
      <t>ネンカン</t>
    </rPh>
    <rPh sb="9" eb="11">
      <t>デンリョク</t>
    </rPh>
    <rPh sb="11" eb="14">
      <t>シヨウリョウ</t>
    </rPh>
    <rPh sb="15" eb="17">
      <t>サンテイ</t>
    </rPh>
    <rPh sb="17" eb="19">
      <t>コンキョ</t>
    </rPh>
    <rPh sb="22" eb="24">
      <t>シリョウ</t>
    </rPh>
    <phoneticPr fontId="18"/>
  </si>
  <si>
    <t>※２　年間発電想定量の算出根拠となる資料</t>
    <rPh sb="3" eb="5">
      <t>ネンカン</t>
    </rPh>
    <rPh sb="5" eb="7">
      <t>ハツデン</t>
    </rPh>
    <rPh sb="7" eb="10">
      <t>ソウテイリョウ</t>
    </rPh>
    <rPh sb="11" eb="13">
      <t>サンシュツ</t>
    </rPh>
    <rPh sb="13" eb="15">
      <t>コンキョ</t>
    </rPh>
    <rPh sb="18" eb="20">
      <t>シリョウ</t>
    </rPh>
    <phoneticPr fontId="18"/>
  </si>
  <si>
    <t>［添付書類］</t>
    <rPh sb="1" eb="3">
      <t>テンプ</t>
    </rPh>
    <rPh sb="3" eb="5">
      <t>ショルイ</t>
    </rPh>
    <phoneticPr fontId="18"/>
  </si>
  <si>
    <t>２　自家消費率　（蓄電池のみ設置する場合は記入不要）</t>
    <rPh sb="9" eb="12">
      <t>チクデンチ</t>
    </rPh>
    <rPh sb="14" eb="16">
      <t>セッチ</t>
    </rPh>
    <rPh sb="18" eb="20">
      <t>バアイ</t>
    </rPh>
    <rPh sb="21" eb="23">
      <t>キニュウ</t>
    </rPh>
    <rPh sb="23" eb="25">
      <t>フヨウ</t>
    </rPh>
    <phoneticPr fontId="18"/>
  </si>
  <si>
    <t>補助対象経費等計算書</t>
    <rPh sb="0" eb="6">
      <t>ホジョタイショウケイヒ</t>
    </rPh>
    <rPh sb="6" eb="7">
      <t>トウ</t>
    </rPh>
    <rPh sb="7" eb="10">
      <t>ケイサンショ</t>
    </rPh>
    <phoneticPr fontId="18"/>
  </si>
  <si>
    <t>kWh</t>
    <phoneticPr fontId="18"/>
  </si>
  <si>
    <t>kW</t>
    <phoneticPr fontId="18"/>
  </si>
  <si>
    <t>kW</t>
    <phoneticPr fontId="18"/>
  </si>
  <si>
    <r>
      <t xml:space="preserve">太陽光発電設備の発電出力
</t>
    </r>
    <r>
      <rPr>
        <sz val="8"/>
        <rFont val="BIZ UDゴシック"/>
        <family val="3"/>
        <charset val="128"/>
      </rPr>
      <t>（太陽電池モジュールの日本産業規格等に基づく公称最大出力の合計値又はパワーコンディショナーの定格出力合計値のいずれか低い方、小数点第2位以下切捨）</t>
    </r>
    <rPh sb="75" eb="78">
      <t>ショウスウテン</t>
    </rPh>
    <rPh sb="78" eb="79">
      <t>ダイ</t>
    </rPh>
    <rPh sb="80" eb="81">
      <t>イ</t>
    </rPh>
    <rPh sb="81" eb="83">
      <t>イカ</t>
    </rPh>
    <rPh sb="83" eb="85">
      <t>キリス</t>
    </rPh>
    <phoneticPr fontId="18"/>
  </si>
  <si>
    <r>
      <t xml:space="preserve">太陽光発電設備の補助交付申請額
</t>
    </r>
    <r>
      <rPr>
        <sz val="9"/>
        <rFont val="BIZ UDゴシック"/>
        <family val="3"/>
        <charset val="128"/>
      </rPr>
      <t>（補助対象経費の3分の2、算出された額に千円未満の端数が生じる場合は切捨、上限243千円/kW）</t>
    </r>
    <rPh sb="17" eb="21">
      <t>ホジョタイショウ</t>
    </rPh>
    <rPh sb="21" eb="23">
      <t>ケイヒ</t>
    </rPh>
    <rPh sb="25" eb="26">
      <t>ブン</t>
    </rPh>
    <rPh sb="29" eb="31">
      <t>サンシュツ</t>
    </rPh>
    <rPh sb="34" eb="35">
      <t>ガク</t>
    </rPh>
    <rPh sb="36" eb="38">
      <t>センエン</t>
    </rPh>
    <rPh sb="38" eb="40">
      <t>ミマン</t>
    </rPh>
    <rPh sb="41" eb="43">
      <t>ハスウ</t>
    </rPh>
    <rPh sb="44" eb="45">
      <t>ショウ</t>
    </rPh>
    <rPh sb="47" eb="49">
      <t>バアイ</t>
    </rPh>
    <rPh sb="50" eb="52">
      <t>キリス</t>
    </rPh>
    <rPh sb="53" eb="55">
      <t>ジョウゲン</t>
    </rPh>
    <rPh sb="58" eb="60">
      <t>センエン</t>
    </rPh>
    <phoneticPr fontId="18"/>
  </si>
  <si>
    <r>
      <t xml:space="preserve">蓄電池の補助交付申請額
</t>
    </r>
    <r>
      <rPr>
        <sz val="9"/>
        <rFont val="BIZ UDゴシック"/>
        <family val="3"/>
        <charset val="128"/>
      </rPr>
      <t>（補助対象経費の3分の2、算出された額に千円未満の端数が生じる場合は切捨、上限156千円/kW）</t>
    </r>
    <phoneticPr fontId="18"/>
  </si>
  <si>
    <r>
      <t xml:space="preserve">年間想定自家消費電力量
</t>
    </r>
    <r>
      <rPr>
        <sz val="9"/>
        <rFont val="BIZ UDゴシック"/>
        <family val="3"/>
        <charset val="128"/>
      </rPr>
      <t>※太陽光発電設備の電気を蓄電池に蓄え、夜間等に使用する場合はその分の電力量も自家消費電力量に含めます。</t>
    </r>
    <phoneticPr fontId="18"/>
  </si>
  <si>
    <r>
      <t xml:space="preserve">太陽光発電設備の発電出力
</t>
    </r>
    <r>
      <rPr>
        <sz val="9"/>
        <rFont val="BIZ UDゴシック"/>
        <family val="3"/>
        <charset val="128"/>
      </rPr>
      <t>（太陽電池モジュールとパワーコンディショナーの出力合計値のうち低い方）</t>
    </r>
    <phoneticPr fontId="18"/>
  </si>
  <si>
    <t>太陽光発電設備の契約金額※</t>
    <rPh sb="8" eb="10">
      <t>ケイヤク</t>
    </rPh>
    <rPh sb="10" eb="12">
      <t>キンガク</t>
    </rPh>
    <phoneticPr fontId="18"/>
  </si>
  <si>
    <t>太陽光発電設備の補助対象経費※</t>
    <phoneticPr fontId="18"/>
  </si>
  <si>
    <t>※買切りの場合は税込金額、PPA・リースの場合は税抜金額を記入すること</t>
    <rPh sb="1" eb="3">
      <t>カイキ</t>
    </rPh>
    <rPh sb="5" eb="7">
      <t>バアイ</t>
    </rPh>
    <rPh sb="8" eb="10">
      <t>ゼイコミ</t>
    </rPh>
    <rPh sb="10" eb="12">
      <t>キンガク</t>
    </rPh>
    <rPh sb="21" eb="23">
      <t>バアイ</t>
    </rPh>
    <rPh sb="24" eb="26">
      <t>ゼイヌ</t>
    </rPh>
    <rPh sb="26" eb="28">
      <t>キンガク</t>
    </rPh>
    <rPh sb="29" eb="31">
      <t>キニュウ</t>
    </rPh>
    <phoneticPr fontId="18"/>
  </si>
  <si>
    <t>円</t>
    <phoneticPr fontId="18"/>
  </si>
  <si>
    <t>Ａ</t>
    <phoneticPr fontId="18"/>
  </si>
  <si>
    <t>Ｂ</t>
    <phoneticPr fontId="18"/>
  </si>
  <si>
    <t>Ｃ</t>
    <phoneticPr fontId="18"/>
  </si>
  <si>
    <t>Ｄ</t>
    <phoneticPr fontId="18"/>
  </si>
  <si>
    <t>円/kW（Ｃ÷Ａ）</t>
    <phoneticPr fontId="18"/>
  </si>
  <si>
    <t>Ｅ</t>
    <phoneticPr fontId="18"/>
  </si>
  <si>
    <r>
      <t xml:space="preserve">蓄電池の定格容量
</t>
    </r>
    <r>
      <rPr>
        <sz val="8"/>
        <rFont val="BIZ UDゴシック"/>
        <family val="3"/>
        <charset val="128"/>
      </rPr>
      <t>（小数点第2位以下切捨）</t>
    </r>
    <phoneticPr fontId="18"/>
  </si>
  <si>
    <t>蓄電池の契約金額※</t>
    <rPh sb="0" eb="3">
      <t>チクデンチ</t>
    </rPh>
    <rPh sb="4" eb="6">
      <t>ケイヤク</t>
    </rPh>
    <rPh sb="6" eb="8">
      <t>キンガク</t>
    </rPh>
    <phoneticPr fontId="18"/>
  </si>
  <si>
    <t>蓄電池の補助対象経費※</t>
    <rPh sb="0" eb="3">
      <t>チクデンチ</t>
    </rPh>
    <phoneticPr fontId="18"/>
  </si>
  <si>
    <t>Ｆ</t>
    <phoneticPr fontId="18"/>
  </si>
  <si>
    <t>Ｇ</t>
    <phoneticPr fontId="18"/>
  </si>
  <si>
    <t>Ｈ</t>
    <phoneticPr fontId="18"/>
  </si>
  <si>
    <t>Ｉ</t>
    <phoneticPr fontId="18"/>
  </si>
  <si>
    <t>Ｊ</t>
    <phoneticPr fontId="18"/>
  </si>
  <si>
    <t>円/kWh（Ｆ÷Ｈ）</t>
    <phoneticPr fontId="18"/>
  </si>
  <si>
    <t>円（Ｅ＋Ｊ）</t>
    <phoneticPr fontId="18"/>
  </si>
  <si>
    <t>Ｋ</t>
    <phoneticPr fontId="18"/>
  </si>
  <si>
    <t>Ｌ</t>
    <phoneticPr fontId="18"/>
  </si>
  <si>
    <t>Ｍ</t>
    <phoneticPr fontId="18"/>
  </si>
  <si>
    <t>Ｎ</t>
    <phoneticPr fontId="18"/>
  </si>
  <si>
    <t>Ｏ</t>
    <phoneticPr fontId="18"/>
  </si>
  <si>
    <t>Ｐ</t>
    <phoneticPr fontId="18"/>
  </si>
  <si>
    <t>％（Ｍ÷Ｏ×100）</t>
    <phoneticPr fontId="18"/>
  </si>
  <si>
    <t>様式ウ</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</si>
</sst>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0_);[Red]\(#,##0.0\)"/>
  </numFmts>
  <fonts count="21">
    <font>
      <sz val="11"/>
      <color rgb="FF000000"/>
      <name val="ＭＳ Ｐゴシック"/>
      <family val="2"/>
      <charset val="128"/>
    </font>
    <font>
      <sz val="11"/>
      <color rgb="FF000000"/>
      <name val="游ゴシック"/>
      <family val="3"/>
      <charset val="128"/>
    </font>
    <font>
      <sz val="10"/>
      <color rgb="FF000000"/>
      <name val="游ゴシック"/>
      <family val="3"/>
      <charset val="128"/>
    </font>
    <font>
      <sz val="11"/>
      <color rgb="FF000000"/>
      <name val="ＭＳ Ｐゴシック"/>
      <family val="3"/>
      <charset val="128"/>
    </font>
    <font>
      <sz val="11"/>
      <name val="ＭＳ Ｐゴシック"/>
      <family val="3"/>
      <charset val="128"/>
    </font>
    <font>
      <sz val="11"/>
      <color rgb="FF000000"/>
      <name val="ＭＳ Ｐゴシック"/>
      <family val="2"/>
      <charset val="128"/>
    </font>
    <font>
      <sz val="11"/>
      <color rgb="FF000000"/>
      <name val="BIZ UDゴシック"/>
      <family val="3"/>
      <charset val="128"/>
    </font>
    <font>
      <sz val="10"/>
      <color rgb="FF000000"/>
      <name val="BIZ UDゴシック"/>
      <family val="3"/>
      <charset val="128"/>
    </font>
    <font>
      <sz val="9"/>
      <color rgb="FF000000"/>
      <name val="BIZ UDゴシック"/>
      <family val="3"/>
      <charset val="128"/>
    </font>
    <font>
      <sz val="12"/>
      <color rgb="FF000000"/>
      <name val="BIZ UDゴシック"/>
      <family val="3"/>
      <charset val="128"/>
    </font>
    <font>
      <b/>
      <sz val="18"/>
      <name val="BIZ UDゴシック"/>
      <family val="3"/>
      <charset val="128"/>
    </font>
    <font>
      <b/>
      <sz val="14"/>
      <color rgb="FF7030A0"/>
      <name val="BIZ UDゴシック"/>
      <family val="3"/>
      <charset val="128"/>
    </font>
    <font>
      <sz val="11"/>
      <name val="BIZ UDゴシック"/>
      <family val="3"/>
      <charset val="128"/>
    </font>
    <font>
      <sz val="12"/>
      <name val="BIZ UDゴシック"/>
      <family val="3"/>
      <charset val="128"/>
    </font>
    <font>
      <sz val="10"/>
      <name val="BIZ UDゴシック"/>
      <family val="3"/>
      <charset val="128"/>
    </font>
    <font>
      <sz val="9"/>
      <name val="BIZ UDゴシック"/>
      <family val="3"/>
      <charset val="128"/>
    </font>
    <font>
      <sz val="14"/>
      <name val="BIZ UDゴシック"/>
      <family val="3"/>
      <charset val="128"/>
    </font>
    <font>
      <sz val="18"/>
      <color rgb="FF000000"/>
      <name val="BIZ UDゴシック"/>
      <family val="3"/>
      <charset val="128"/>
    </font>
    <font>
      <sz val="6"/>
      <name val="ＭＳ Ｐゴシック"/>
      <family val="2"/>
      <charset val="128"/>
    </font>
    <font>
      <b/>
      <sz val="12"/>
      <color rgb="FF7030A0"/>
      <name val="BIZ UDゴシック"/>
      <family val="3"/>
      <charset val="128"/>
    </font>
    <font>
      <sz val="8"/>
      <name val="BIZ UDゴシック"/>
      <family val="3"/>
      <charset val="128"/>
    </font>
  </fonts>
  <fills count="7">
    <fill>
      <patternFill patternType="none"/>
    </fill>
    <fill>
      <patternFill patternType="gray125"/>
    </fill>
    <fill>
      <patternFill patternType="solid">
        <fgColor rgb="FFFFFFFF"/>
        <bgColor rgb="FFF2F2F2"/>
      </patternFill>
    </fill>
    <fill>
      <patternFill patternType="solid">
        <fgColor rgb="FFFFFF99"/>
        <bgColor rgb="FFF2F2F2"/>
      </patternFill>
    </fill>
    <fill>
      <patternFill patternType="solid">
        <fgColor rgb="FFF2F2F2"/>
        <bgColor rgb="FFFFFFFF"/>
      </patternFill>
    </fill>
    <fill>
      <patternFill patternType="solid">
        <fgColor rgb="FFFFFF99"/>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auto="1"/>
      </bottom>
      <diagonal/>
    </border>
  </borders>
  <cellStyleXfs count="7">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alignment vertical="center"/>
    </xf>
    <xf numFmtId="38" fontId="5" fillId="0" borderId="0" applyBorder="0" applyProtection="0">
      <alignment vertical="center"/>
    </xf>
    <xf numFmtId="38" fontId="5" fillId="0" borderId="0" applyFont="0" applyFill="0" applyBorder="0" applyAlignment="0" applyProtection="0">
      <alignment vertical="center"/>
    </xf>
  </cellStyleXfs>
  <cellXfs count="62">
    <xf numFmtId="0" fontId="0" fillId="0" borderId="0" xfId="0">
      <alignment vertical="center"/>
    </xf>
    <xf numFmtId="0" fontId="3" fillId="0" borderId="0" xfId="4" applyFont="1" applyAlignment="1" applyProtection="1">
      <alignment vertical="center"/>
    </xf>
    <xf numFmtId="0" fontId="4" fillId="0" borderId="0" xfId="1" applyFont="1" applyAlignment="1" applyProtection="1">
      <alignment horizontal="left" vertical="top" wrapText="1"/>
    </xf>
    <xf numFmtId="0" fontId="6" fillId="0" borderId="0" xfId="4" applyFont="1" applyAlignment="1" applyProtection="1">
      <alignment vertical="center"/>
    </xf>
    <xf numFmtId="0" fontId="6" fillId="0" borderId="0" xfId="4" applyFont="1" applyAlignment="1" applyProtection="1">
      <alignment horizontal="center" vertical="center"/>
    </xf>
    <xf numFmtId="0" fontId="7" fillId="0" borderId="0" xfId="4" applyFont="1" applyAlignment="1" applyProtection="1">
      <alignment vertical="center"/>
    </xf>
    <xf numFmtId="176" fontId="8" fillId="0" borderId="0" xfId="4" applyNumberFormat="1" applyFont="1" applyAlignment="1" applyProtection="1">
      <alignment vertical="center"/>
    </xf>
    <xf numFmtId="0" fontId="8" fillId="0" borderId="0" xfId="4" applyFont="1" applyAlignment="1" applyProtection="1">
      <alignment vertical="center"/>
    </xf>
    <xf numFmtId="0" fontId="12" fillId="0" borderId="0" xfId="1" applyFont="1" applyAlignment="1" applyProtection="1">
      <alignment horizontal="left" vertical="top" wrapText="1"/>
    </xf>
    <xf numFmtId="0" fontId="13" fillId="2" borderId="0" xfId="1" applyFont="1" applyFill="1" applyBorder="1" applyAlignment="1" applyProtection="1">
      <alignment horizontal="right" vertical="center" wrapText="1" indent="1"/>
    </xf>
    <xf numFmtId="0" fontId="15" fillId="2" borderId="0" xfId="1" applyFont="1" applyFill="1" applyAlignment="1" applyProtection="1">
      <alignment horizontal="left" vertical="center" wrapText="1"/>
    </xf>
    <xf numFmtId="0" fontId="16" fillId="2" borderId="0" xfId="1" applyFont="1" applyFill="1" applyAlignment="1" applyProtection="1">
      <alignment horizontal="left" vertical="center" wrapText="1"/>
    </xf>
    <xf numFmtId="0" fontId="12" fillId="0" borderId="0" xfId="1" applyFont="1" applyAlignment="1" applyProtection="1">
      <alignment horizontal="left" vertical="top"/>
    </xf>
    <xf numFmtId="0" fontId="14" fillId="2" borderId="0" xfId="1" applyFont="1" applyFill="1" applyBorder="1" applyAlignment="1" applyProtection="1">
      <alignment horizontal="left" vertical="center" wrapText="1" shrinkToFit="1"/>
    </xf>
    <xf numFmtId="0" fontId="14" fillId="0" borderId="0" xfId="4" applyFont="1" applyAlignment="1" applyProtection="1">
      <alignment vertical="center" wrapText="1"/>
    </xf>
    <xf numFmtId="0" fontId="12" fillId="0" borderId="0" xfId="4" applyFont="1" applyAlignment="1" applyProtection="1">
      <alignment horizontal="left" vertical="center" wrapText="1"/>
    </xf>
    <xf numFmtId="0" fontId="13" fillId="0" borderId="0" xfId="4" applyFont="1" applyBorder="1" applyAlignment="1" applyProtection="1">
      <alignment vertical="center"/>
    </xf>
    <xf numFmtId="0" fontId="17" fillId="0" borderId="0" xfId="4" applyFont="1" applyAlignment="1" applyProtection="1">
      <alignment horizontal="right" vertical="center" textRotation="255"/>
    </xf>
    <xf numFmtId="178" fontId="15" fillId="4" borderId="1" xfId="4" applyNumberFormat="1" applyFont="1" applyFill="1" applyBorder="1" applyAlignment="1" applyProtection="1">
      <alignment vertical="center"/>
    </xf>
    <xf numFmtId="176" fontId="13" fillId="3" borderId="2" xfId="4" applyNumberFormat="1" applyFont="1" applyFill="1" applyBorder="1" applyAlignment="1" applyProtection="1">
      <alignment vertical="center"/>
      <protection locked="0"/>
    </xf>
    <xf numFmtId="176" fontId="13" fillId="0" borderId="2" xfId="4" applyNumberFormat="1" applyFont="1" applyBorder="1" applyAlignment="1" applyProtection="1">
      <alignment vertical="center"/>
    </xf>
    <xf numFmtId="178" fontId="15" fillId="4" borderId="2" xfId="4" applyNumberFormat="1" applyFont="1" applyFill="1" applyBorder="1" applyAlignment="1" applyProtection="1">
      <alignment vertical="center"/>
    </xf>
    <xf numFmtId="49" fontId="8" fillId="0" borderId="0" xfId="4" applyNumberFormat="1" applyFont="1" applyAlignment="1" applyProtection="1">
      <alignment vertical="center"/>
    </xf>
    <xf numFmtId="0" fontId="9" fillId="0" borderId="3" xfId="4" applyFont="1" applyBorder="1" applyAlignment="1" applyProtection="1">
      <alignment horizontal="center" vertical="center" wrapText="1"/>
    </xf>
    <xf numFmtId="176" fontId="13" fillId="0" borderId="5" xfId="4" applyNumberFormat="1" applyFont="1" applyBorder="1" applyAlignment="1" applyProtection="1">
      <alignment vertical="center"/>
    </xf>
    <xf numFmtId="178" fontId="15" fillId="4" borderId="6" xfId="4" applyNumberFormat="1" applyFont="1" applyFill="1" applyBorder="1" applyAlignment="1" applyProtection="1">
      <alignment vertical="center"/>
    </xf>
    <xf numFmtId="0" fontId="14" fillId="0" borderId="0" xfId="4" applyFont="1" applyBorder="1" applyAlignment="1" applyProtection="1">
      <alignment horizontal="left" vertical="center" wrapText="1"/>
    </xf>
    <xf numFmtId="176" fontId="13" fillId="0" borderId="0" xfId="4" applyNumberFormat="1" applyFont="1" applyBorder="1" applyAlignment="1" applyProtection="1">
      <alignment horizontal="center" vertical="center"/>
    </xf>
    <xf numFmtId="178" fontId="15" fillId="0" borderId="0" xfId="4" applyNumberFormat="1" applyFont="1" applyBorder="1" applyAlignment="1" applyProtection="1">
      <alignment vertical="center"/>
    </xf>
    <xf numFmtId="178" fontId="15" fillId="4" borderId="1" xfId="4" applyNumberFormat="1" applyFont="1" applyFill="1" applyBorder="1" applyAlignment="1" applyProtection="1">
      <alignment vertical="center" wrapText="1"/>
    </xf>
    <xf numFmtId="0" fontId="9" fillId="0" borderId="0" xfId="4" applyFont="1" applyBorder="1" applyAlignment="1" applyProtection="1">
      <alignment horizontal="center" vertical="center" wrapText="1"/>
    </xf>
    <xf numFmtId="0" fontId="8" fillId="0" borderId="0" xfId="4" applyFont="1" applyBorder="1" applyAlignment="1" applyProtection="1">
      <alignment vertical="center"/>
    </xf>
    <xf numFmtId="178" fontId="15" fillId="4" borderId="2" xfId="4" applyNumberFormat="1" applyFont="1" applyFill="1" applyBorder="1" applyAlignment="1" applyProtection="1">
      <alignment vertical="center" wrapText="1"/>
    </xf>
    <xf numFmtId="0" fontId="6" fillId="0" borderId="0" xfId="4" applyFont="1" applyAlignment="1" applyProtection="1"/>
    <xf numFmtId="177" fontId="13" fillId="0" borderId="5" xfId="4" applyNumberFormat="1" applyFont="1" applyBorder="1" applyAlignment="1" applyProtection="1">
      <alignment vertical="center"/>
    </xf>
    <xf numFmtId="176" fontId="13" fillId="5" borderId="1" xfId="4" applyNumberFormat="1" applyFont="1" applyFill="1" applyBorder="1" applyAlignment="1" applyProtection="1">
      <alignment vertical="center"/>
    </xf>
    <xf numFmtId="0" fontId="7" fillId="0" borderId="0" xfId="4" applyFont="1" applyAlignment="1" applyProtection="1">
      <alignment horizontal="left" vertical="center"/>
    </xf>
    <xf numFmtId="0" fontId="8" fillId="0" borderId="0" xfId="4" applyFont="1" applyBorder="1" applyAlignment="1" applyProtection="1">
      <alignment wrapText="1" shrinkToFit="1"/>
    </xf>
    <xf numFmtId="0" fontId="8" fillId="0" borderId="0" xfId="4" applyFont="1" applyAlignment="1" applyProtection="1">
      <alignment horizontal="left" wrapText="1"/>
    </xf>
    <xf numFmtId="0" fontId="11" fillId="0" borderId="0" xfId="4" applyFont="1" applyBorder="1" applyAlignment="1" applyProtection="1">
      <alignment horizontal="left" vertical="top" wrapText="1"/>
    </xf>
    <xf numFmtId="176" fontId="13" fillId="5" borderId="2" xfId="4" applyNumberFormat="1" applyFont="1" applyFill="1" applyBorder="1" applyAlignment="1" applyProtection="1">
      <alignment vertical="center"/>
    </xf>
    <xf numFmtId="0" fontId="17" fillId="0" borderId="0" xfId="4" applyFont="1" applyFill="1" applyAlignment="1" applyProtection="1">
      <alignment horizontal="right" vertical="center" textRotation="255"/>
    </xf>
    <xf numFmtId="0" fontId="14" fillId="0" borderId="0" xfId="4" applyFont="1" applyFill="1" applyBorder="1" applyAlignment="1" applyProtection="1">
      <alignment horizontal="left" vertical="center"/>
    </xf>
    <xf numFmtId="0" fontId="14" fillId="0" borderId="0" xfId="4" applyFont="1" applyFill="1" applyBorder="1" applyAlignment="1" applyProtection="1">
      <alignment horizontal="left" vertical="center" wrapText="1"/>
    </xf>
    <xf numFmtId="176" fontId="13" fillId="0" borderId="0" xfId="4" applyNumberFormat="1" applyFont="1" applyFill="1" applyBorder="1" applyAlignment="1" applyProtection="1">
      <alignment vertical="center"/>
    </xf>
    <xf numFmtId="178" fontId="15" fillId="0" borderId="0" xfId="4" applyNumberFormat="1" applyFont="1" applyFill="1" applyBorder="1" applyAlignment="1" applyProtection="1">
      <alignment vertical="center"/>
    </xf>
    <xf numFmtId="0" fontId="8" fillId="0" borderId="0" xfId="4" applyFont="1" applyFill="1" applyAlignment="1" applyProtection="1">
      <alignment vertical="center"/>
    </xf>
    <xf numFmtId="0" fontId="6" fillId="0" borderId="0" xfId="4" applyFont="1" applyFill="1" applyAlignment="1" applyProtection="1">
      <alignment vertical="center"/>
    </xf>
    <xf numFmtId="0" fontId="3" fillId="0" borderId="0" xfId="4" applyFont="1" applyFill="1" applyAlignment="1" applyProtection="1">
      <alignment vertical="center"/>
    </xf>
    <xf numFmtId="0" fontId="10" fillId="0" borderId="0" xfId="4" applyFont="1" applyBorder="1" applyAlignment="1" applyProtection="1">
      <alignment horizontal="center" vertical="center"/>
    </xf>
    <xf numFmtId="0" fontId="14" fillId="4" borderId="1" xfId="4" applyFont="1" applyFill="1" applyBorder="1" applyAlignment="1" applyProtection="1">
      <alignment horizontal="left" vertical="center" wrapText="1"/>
    </xf>
    <xf numFmtId="0" fontId="14" fillId="4" borderId="4" xfId="4" applyFont="1" applyFill="1" applyBorder="1" applyAlignment="1" applyProtection="1">
      <alignment horizontal="left" vertical="center" wrapText="1"/>
    </xf>
    <xf numFmtId="0" fontId="14" fillId="4" borderId="5" xfId="4" applyFont="1" applyFill="1" applyBorder="1" applyAlignment="1" applyProtection="1">
      <alignment horizontal="left" vertical="center" wrapText="1"/>
    </xf>
    <xf numFmtId="0" fontId="11" fillId="0" borderId="0" xfId="4" applyFont="1" applyBorder="1" applyAlignment="1" applyProtection="1">
      <alignment horizontal="left" vertical="center" wrapText="1"/>
    </xf>
    <xf numFmtId="0" fontId="14" fillId="0" borderId="0" xfId="4" applyFont="1" applyBorder="1" applyAlignment="1" applyProtection="1">
      <alignment horizontal="left" vertical="center" wrapText="1"/>
    </xf>
    <xf numFmtId="0" fontId="14" fillId="4" borderId="2" xfId="4" applyFont="1" applyFill="1" applyBorder="1" applyAlignment="1" applyProtection="1">
      <alignment horizontal="left" vertical="center" wrapText="1"/>
    </xf>
    <xf numFmtId="0" fontId="19" fillId="0" borderId="0" xfId="4" applyFont="1" applyBorder="1" applyAlignment="1" applyProtection="1">
      <alignment horizontal="left" vertical="center" wrapText="1"/>
    </xf>
    <xf numFmtId="0" fontId="11" fillId="0" borderId="0" xfId="4" applyFont="1" applyBorder="1" applyAlignment="1" applyProtection="1">
      <alignment horizontal="left" vertical="top" wrapText="1"/>
    </xf>
    <xf numFmtId="0" fontId="14" fillId="0" borderId="7" xfId="4" applyFont="1" applyBorder="1" applyAlignment="1" applyProtection="1"/>
    <xf numFmtId="178" fontId="13" fillId="3" borderId="2" xfId="4" applyNumberFormat="1" applyFont="1" applyFill="1" applyBorder="1" applyAlignment="1" applyProtection="1">
      <alignment vertical="center"/>
      <protection locked="0"/>
    </xf>
    <xf numFmtId="38" fontId="13" fillId="0" borderId="5" xfId="6" applyFont="1" applyBorder="1" applyAlignment="1" applyProtection="1">
      <alignment vertical="center"/>
    </xf>
    <xf numFmtId="178" fontId="13" fillId="6" borderId="1" xfId="4" applyNumberFormat="1" applyFont="1" applyFill="1" applyBorder="1" applyAlignment="1" applyProtection="1">
      <alignment vertical="center"/>
    </xf>
  </cellXfs>
  <cellStyles count="7">
    <cellStyle name="Excel Built-in Comma [0]" xfId="5" xr:uid="{00000000-0005-0000-0000-00000A000000}"/>
    <cellStyle name="桁区切り" xfId="6" builtinId="6"/>
    <cellStyle name="標準" xfId="0" builtinId="0"/>
    <cellStyle name="標準 2" xfId="1" xr:uid="{00000000-0005-0000-0000-000006000000}"/>
    <cellStyle name="標準 2 2" xfId="2" xr:uid="{00000000-0005-0000-0000-000007000000}"/>
    <cellStyle name="標準 3" xfId="3" xr:uid="{00000000-0005-0000-0000-000008000000}"/>
    <cellStyle name="標準 3 3" xfId="4" xr:uid="{00000000-0005-0000-0000-00000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33"/>
  <sheetViews>
    <sheetView showGridLines="0" tabSelected="1" zoomScaleNormal="100" zoomScalePageLayoutView="85" workbookViewId="0">
      <selection activeCell="I6" sqref="I6"/>
    </sheetView>
  </sheetViews>
  <sheetFormatPr defaultColWidth="8" defaultRowHeight="13.5"/>
  <cols>
    <col min="1" max="1" width="3.625" style="3" customWidth="1"/>
    <col min="2" max="2" width="16.875" style="4" customWidth="1"/>
    <col min="3" max="3" width="19.875" style="3" customWidth="1"/>
    <col min="4" max="4" width="18" style="4" customWidth="1"/>
    <col min="5" max="5" width="22.875" style="5" customWidth="1"/>
    <col min="6" max="6" width="4.5" style="6" customWidth="1"/>
    <col min="7" max="7" width="9.625" style="3" customWidth="1"/>
    <col min="8" max="8" width="10.75" style="3" customWidth="1"/>
    <col min="9" max="14" width="8" style="3"/>
    <col min="15" max="15" width="13.125" style="3" customWidth="1"/>
    <col min="16" max="16384" width="8" style="1"/>
  </cols>
  <sheetData>
    <row r="1" spans="1:15">
      <c r="A1" s="3" t="s">
        <v>55</v>
      </c>
    </row>
    <row r="2" spans="1:15" ht="33" customHeight="1">
      <c r="A2" s="49" t="s">
        <v>19</v>
      </c>
      <c r="B2" s="49"/>
      <c r="C2" s="49"/>
      <c r="D2" s="49"/>
      <c r="E2" s="49"/>
      <c r="F2" s="49"/>
      <c r="G2" s="49"/>
    </row>
    <row r="3" spans="1:15" s="2" customFormat="1" ht="12.75" customHeight="1">
      <c r="A3" s="12"/>
      <c r="B3" s="9"/>
      <c r="C3" s="13"/>
      <c r="D3" s="13"/>
      <c r="E3" s="13"/>
      <c r="F3" s="10"/>
      <c r="G3" s="11"/>
      <c r="H3" s="8"/>
      <c r="I3" s="8"/>
      <c r="J3" s="8"/>
      <c r="K3" s="8"/>
      <c r="L3" s="8"/>
      <c r="M3" s="8"/>
      <c r="N3" s="8"/>
      <c r="O3" s="8"/>
    </row>
    <row r="4" spans="1:15" ht="16.5" customHeight="1">
      <c r="A4" s="3" t="s">
        <v>0</v>
      </c>
      <c r="B4" s="14"/>
      <c r="C4" s="14"/>
      <c r="D4" s="15"/>
      <c r="E4" s="16"/>
    </row>
    <row r="5" spans="1:15" ht="16.5" customHeight="1">
      <c r="B5" s="14" t="s">
        <v>1</v>
      </c>
      <c r="C5" s="14"/>
      <c r="D5" s="15"/>
      <c r="E5" s="16"/>
    </row>
    <row r="6" spans="1:15" ht="55.5" customHeight="1">
      <c r="A6" s="17"/>
      <c r="B6" s="50" t="s">
        <v>23</v>
      </c>
      <c r="C6" s="50"/>
      <c r="D6" s="59"/>
      <c r="E6" s="18" t="s">
        <v>22</v>
      </c>
      <c r="F6" s="7" t="s">
        <v>32</v>
      </c>
    </row>
    <row r="7" spans="1:15" ht="45" customHeight="1">
      <c r="A7" s="17"/>
      <c r="B7" s="50" t="s">
        <v>28</v>
      </c>
      <c r="C7" s="50"/>
      <c r="D7" s="19"/>
      <c r="E7" s="18" t="s">
        <v>2</v>
      </c>
      <c r="F7" s="7" t="s">
        <v>33</v>
      </c>
    </row>
    <row r="8" spans="1:15" ht="45" customHeight="1">
      <c r="A8" s="17"/>
      <c r="B8" s="50" t="s">
        <v>29</v>
      </c>
      <c r="C8" s="50"/>
      <c r="D8" s="40"/>
      <c r="E8" s="18" t="s">
        <v>31</v>
      </c>
      <c r="F8" s="7" t="s">
        <v>34</v>
      </c>
      <c r="G8" s="37"/>
    </row>
    <row r="9" spans="1:15" ht="45" customHeight="1" thickBot="1">
      <c r="A9" s="17"/>
      <c r="B9" s="55" t="s">
        <v>11</v>
      </c>
      <c r="C9" s="55"/>
      <c r="D9" s="20" t="str">
        <f>IF(D6=0,"",D8/ROUND(D6,2))</f>
        <v/>
      </c>
      <c r="E9" s="21" t="s">
        <v>36</v>
      </c>
      <c r="F9" s="22" t="s">
        <v>35</v>
      </c>
      <c r="G9" s="30"/>
      <c r="H9" s="56"/>
      <c r="I9" s="56"/>
      <c r="J9" s="56"/>
      <c r="K9" s="56"/>
      <c r="L9" s="56"/>
      <c r="M9" s="56"/>
      <c r="N9" s="56"/>
      <c r="O9" s="56"/>
    </row>
    <row r="10" spans="1:15" ht="54.75" customHeight="1" thickBot="1">
      <c r="A10" s="17"/>
      <c r="B10" s="51" t="s">
        <v>24</v>
      </c>
      <c r="C10" s="51"/>
      <c r="D10" s="24">
        <f>IF(D6=0, 0, MIN(ROUNDDOWN(D8*2/3, -3), ROUNDDOWN(243000*D6,-3)))</f>
        <v>0</v>
      </c>
      <c r="E10" s="25" t="s">
        <v>2</v>
      </c>
      <c r="F10" s="7" t="s">
        <v>37</v>
      </c>
    </row>
    <row r="11" spans="1:15" s="48" customFormat="1" ht="18.75" customHeight="1">
      <c r="A11" s="41"/>
      <c r="B11" s="42" t="s">
        <v>30</v>
      </c>
      <c r="C11" s="43"/>
      <c r="D11" s="44"/>
      <c r="E11" s="45"/>
      <c r="F11" s="46"/>
      <c r="G11" s="47"/>
      <c r="H11" s="47"/>
      <c r="I11" s="47"/>
      <c r="J11" s="47"/>
      <c r="K11" s="47"/>
      <c r="L11" s="47"/>
      <c r="M11" s="47"/>
      <c r="N11" s="47"/>
      <c r="O11" s="47"/>
    </row>
    <row r="12" spans="1:15" ht="16.5" customHeight="1">
      <c r="A12" s="17"/>
      <c r="B12" s="26"/>
      <c r="C12" s="26"/>
      <c r="D12" s="27"/>
      <c r="E12" s="28"/>
      <c r="F12" s="7"/>
    </row>
    <row r="13" spans="1:15" ht="16.5" customHeight="1">
      <c r="B13" s="14" t="s">
        <v>3</v>
      </c>
      <c r="C13" s="14"/>
      <c r="D13" s="15"/>
      <c r="E13" s="16"/>
    </row>
    <row r="14" spans="1:15" ht="49.5" customHeight="1">
      <c r="A14" s="17"/>
      <c r="B14" s="50" t="s">
        <v>38</v>
      </c>
      <c r="C14" s="50"/>
      <c r="D14" s="59"/>
      <c r="E14" s="18" t="s">
        <v>4</v>
      </c>
      <c r="F14" s="7" t="s">
        <v>41</v>
      </c>
    </row>
    <row r="15" spans="1:15" ht="45" customHeight="1">
      <c r="A15" s="17"/>
      <c r="B15" s="50" t="s">
        <v>39</v>
      </c>
      <c r="C15" s="50"/>
      <c r="D15" s="19"/>
      <c r="E15" s="18" t="s">
        <v>2</v>
      </c>
      <c r="F15" s="7" t="s">
        <v>42</v>
      </c>
    </row>
    <row r="16" spans="1:15" ht="45" customHeight="1">
      <c r="A16" s="17"/>
      <c r="B16" s="50" t="s">
        <v>40</v>
      </c>
      <c r="C16" s="50"/>
      <c r="D16" s="40"/>
      <c r="E16" s="18" t="s">
        <v>31</v>
      </c>
      <c r="F16" s="7" t="s">
        <v>43</v>
      </c>
      <c r="G16" s="37"/>
    </row>
    <row r="17" spans="1:15" ht="49.5" customHeight="1" thickBot="1">
      <c r="A17" s="17"/>
      <c r="B17" s="50" t="s">
        <v>5</v>
      </c>
      <c r="C17" s="50"/>
      <c r="D17" s="20" t="str">
        <f>IF(D14="","",D16/ROUND(D14,2))</f>
        <v/>
      </c>
      <c r="E17" s="29" t="s">
        <v>46</v>
      </c>
      <c r="F17" s="7" t="s">
        <v>44</v>
      </c>
      <c r="G17" s="30"/>
      <c r="H17" s="53"/>
      <c r="I17" s="53"/>
      <c r="J17" s="53"/>
      <c r="K17" s="53"/>
      <c r="L17" s="53"/>
      <c r="M17" s="53"/>
      <c r="N17" s="53"/>
      <c r="O17" s="53"/>
    </row>
    <row r="18" spans="1:15" ht="57" customHeight="1" thickBot="1">
      <c r="A18" s="17"/>
      <c r="B18" s="51" t="s">
        <v>25</v>
      </c>
      <c r="C18" s="51"/>
      <c r="D18" s="24">
        <f>IF(D14=0, 0, MIN(ROUNDDOWN(D16*2/3, -3), ROUNDDOWN(156000*D14,-3)))</f>
        <v>0</v>
      </c>
      <c r="E18" s="25" t="s">
        <v>2</v>
      </c>
      <c r="F18" s="7" t="s">
        <v>45</v>
      </c>
    </row>
    <row r="19" spans="1:15" s="48" customFormat="1" ht="18.75" customHeight="1">
      <c r="A19" s="41"/>
      <c r="B19" s="42" t="s">
        <v>30</v>
      </c>
      <c r="C19" s="43"/>
      <c r="D19" s="44"/>
      <c r="E19" s="45"/>
      <c r="F19" s="46"/>
      <c r="G19" s="47"/>
      <c r="H19" s="47"/>
      <c r="I19" s="47"/>
      <c r="J19" s="47"/>
      <c r="K19" s="47"/>
      <c r="L19" s="47"/>
      <c r="M19" s="47"/>
      <c r="N19" s="47"/>
      <c r="O19" s="47"/>
    </row>
    <row r="20" spans="1:15" ht="16.5" customHeight="1">
      <c r="A20" s="17"/>
      <c r="B20" s="26"/>
      <c r="C20" s="26"/>
      <c r="D20" s="27"/>
      <c r="E20" s="28"/>
      <c r="F20" s="7"/>
    </row>
    <row r="21" spans="1:15" ht="16.5" customHeight="1" thickBot="1">
      <c r="B21" s="54" t="s">
        <v>6</v>
      </c>
      <c r="C21" s="54"/>
      <c r="D21" s="15"/>
      <c r="E21" s="16"/>
    </row>
    <row r="22" spans="1:15" ht="49.5" customHeight="1" thickBot="1">
      <c r="B22" s="51" t="s">
        <v>7</v>
      </c>
      <c r="C22" s="52"/>
      <c r="D22" s="60">
        <f>IF(D10=0, D18, IF(D18=0, D10, D10+D18))</f>
        <v>0</v>
      </c>
      <c r="E22" s="25" t="s">
        <v>47</v>
      </c>
      <c r="F22" s="6" t="s">
        <v>48</v>
      </c>
    </row>
    <row r="23" spans="1:15" ht="16.5" customHeight="1">
      <c r="A23" s="17"/>
      <c r="B23" s="26"/>
      <c r="C23" s="26"/>
      <c r="D23" s="27"/>
      <c r="E23" s="28"/>
      <c r="F23" s="7"/>
    </row>
    <row r="24" spans="1:15" ht="20.25" customHeight="1">
      <c r="A24" s="17"/>
      <c r="B24" s="58" t="s">
        <v>18</v>
      </c>
      <c r="C24" s="58"/>
      <c r="D24" s="58"/>
      <c r="E24" s="58"/>
      <c r="F24" s="31"/>
      <c r="G24" s="30" t="str">
        <f>IF(D24=0,"",IF(D24&lt;=25000,"○",""))</f>
        <v/>
      </c>
      <c r="H24" s="57"/>
      <c r="I24" s="57"/>
      <c r="J24" s="57"/>
      <c r="K24" s="57"/>
      <c r="L24" s="57"/>
      <c r="M24" s="57"/>
      <c r="N24" s="57"/>
      <c r="O24" s="57"/>
    </row>
    <row r="25" spans="1:15" ht="49.5" customHeight="1">
      <c r="A25" s="17"/>
      <c r="B25" s="50" t="s">
        <v>13</v>
      </c>
      <c r="C25" s="50"/>
      <c r="D25" s="35"/>
      <c r="E25" s="29" t="s">
        <v>12</v>
      </c>
      <c r="F25" s="7" t="s">
        <v>49</v>
      </c>
      <c r="G25" s="33"/>
      <c r="H25" s="57"/>
      <c r="I25" s="57"/>
      <c r="J25" s="57"/>
      <c r="K25" s="57"/>
      <c r="L25" s="57"/>
      <c r="M25" s="57"/>
      <c r="N25" s="57"/>
      <c r="O25" s="57"/>
    </row>
    <row r="26" spans="1:15" ht="61.5" customHeight="1">
      <c r="A26" s="17"/>
      <c r="B26" s="50" t="s">
        <v>26</v>
      </c>
      <c r="C26" s="50"/>
      <c r="D26" s="19"/>
      <c r="E26" s="18" t="s">
        <v>4</v>
      </c>
      <c r="F26" s="7" t="s">
        <v>50</v>
      </c>
      <c r="H26" s="57"/>
      <c r="I26" s="57"/>
      <c r="J26" s="57"/>
      <c r="K26" s="57"/>
      <c r="L26" s="57"/>
      <c r="M26" s="57"/>
      <c r="N26" s="57"/>
      <c r="O26" s="57"/>
    </row>
    <row r="27" spans="1:15" ht="49.5" customHeight="1">
      <c r="A27" s="17"/>
      <c r="B27" s="50" t="s">
        <v>27</v>
      </c>
      <c r="C27" s="50"/>
      <c r="D27" s="61">
        <f>D6</f>
        <v>0</v>
      </c>
      <c r="E27" s="29" t="s">
        <v>21</v>
      </c>
      <c r="F27" s="31" t="s">
        <v>51</v>
      </c>
      <c r="G27" s="30"/>
      <c r="H27" s="39"/>
      <c r="I27" s="39"/>
      <c r="J27" s="39"/>
      <c r="K27" s="39"/>
      <c r="L27" s="39"/>
      <c r="M27" s="39"/>
      <c r="N27" s="39"/>
      <c r="O27" s="39"/>
    </row>
    <row r="28" spans="1:15" ht="49.5" customHeight="1" thickBot="1">
      <c r="A28" s="17"/>
      <c r="B28" s="55" t="s">
        <v>14</v>
      </c>
      <c r="C28" s="55"/>
      <c r="D28" s="40"/>
      <c r="E28" s="32" t="s">
        <v>20</v>
      </c>
      <c r="F28" s="7" t="s">
        <v>52</v>
      </c>
      <c r="G28" s="38" t="s">
        <v>8</v>
      </c>
    </row>
    <row r="29" spans="1:15" ht="49.5" customHeight="1" thickBot="1">
      <c r="A29" s="17"/>
      <c r="B29" s="51" t="s">
        <v>9</v>
      </c>
      <c r="C29" s="51"/>
      <c r="D29" s="34" t="str">
        <f>IF(D28="","",D26/D28*100)</f>
        <v/>
      </c>
      <c r="E29" s="25" t="s">
        <v>54</v>
      </c>
      <c r="F29" s="7" t="s">
        <v>53</v>
      </c>
      <c r="G29" s="23" t="str">
        <f>IF(D29="","",IF(D29&gt;=30,"○",""))</f>
        <v/>
      </c>
      <c r="H29" s="53" t="s">
        <v>10</v>
      </c>
      <c r="I29" s="53"/>
      <c r="J29" s="53"/>
      <c r="K29" s="53"/>
      <c r="L29" s="53"/>
      <c r="M29" s="53"/>
      <c r="N29" s="53"/>
      <c r="O29" s="53"/>
    </row>
    <row r="30" spans="1:15" ht="7.5" customHeight="1">
      <c r="B30" s="1"/>
    </row>
    <row r="31" spans="1:15">
      <c r="B31" s="36" t="s">
        <v>17</v>
      </c>
    </row>
    <row r="32" spans="1:15">
      <c r="B32" s="5" t="s">
        <v>15</v>
      </c>
    </row>
    <row r="33" spans="2:2">
      <c r="B33" s="5" t="s">
        <v>16</v>
      </c>
    </row>
  </sheetData>
  <mergeCells count="23">
    <mergeCell ref="H9:O9"/>
    <mergeCell ref="B10:C10"/>
    <mergeCell ref="B14:C14"/>
    <mergeCell ref="B15:C15"/>
    <mergeCell ref="B29:C29"/>
    <mergeCell ref="H29:O29"/>
    <mergeCell ref="H24:O26"/>
    <mergeCell ref="B26:C26"/>
    <mergeCell ref="B28:C28"/>
    <mergeCell ref="B25:C25"/>
    <mergeCell ref="B24:E24"/>
    <mergeCell ref="B27:C27"/>
    <mergeCell ref="B22:C22"/>
    <mergeCell ref="B17:C17"/>
    <mergeCell ref="H17:O17"/>
    <mergeCell ref="B18:C18"/>
    <mergeCell ref="B21:C21"/>
    <mergeCell ref="A2:G2"/>
    <mergeCell ref="B6:C6"/>
    <mergeCell ref="B7:C7"/>
    <mergeCell ref="B8:C8"/>
    <mergeCell ref="B16:C16"/>
    <mergeCell ref="B9:C9"/>
  </mergeCells>
  <phoneticPr fontId="18"/>
  <pageMargins left="0.62986111111111098" right="0.23611111111111099" top="0.74791666666666701" bottom="0.55138888888888904" header="0.511811023622047" footer="0.511811023622047"/>
  <pageSetup paperSize="9" scale="96" fitToWidth="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様式第１号別紙２</vt:lpstr>
      <vt:lpstr>様式第１号別紙２!Print_Area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仙台市</dc:creator>
  <dc:description/>
  <cp:lastModifiedBy>生駒市</cp:lastModifiedBy>
  <cp:revision>0</cp:revision>
  <cp:lastPrinted>2025-03-31T01:13:43Z</cp:lastPrinted>
  <dcterms:created xsi:type="dcterms:W3CDTF">2022-06-15T01:54:03Z</dcterms:created>
  <dcterms:modified xsi:type="dcterms:W3CDTF">2025-04-10T06:07:50Z</dcterms:modified>
  <dc:language>ja-JP</dc:language>
</cp:coreProperties>
</file>