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ns005\財政課\共通\新地方公会計\H28地方公会計\財務4表\財務4表及び附属明細書【H29年度3月議会提出用】\HP掲載\財務書類（附属明細書含む）\"/>
    </mc:Choice>
  </mc:AlternateContent>
  <bookViews>
    <workbookView xWindow="480" yWindow="120" windowWidth="22050" windowHeight="9480" activeTab="4"/>
  </bookViews>
  <sheets>
    <sheet name="貸借対照表" sheetId="5" r:id="rId1"/>
    <sheet name="行政コスト計算書" sheetId="6" r:id="rId2"/>
    <sheet name="純資産変動計算書" sheetId="7" r:id="rId3"/>
    <sheet name="資金収支計算書" sheetId="8" r:id="rId4"/>
    <sheet name="注記" sheetId="11" r:id="rId5"/>
  </sheets>
  <externalReferences>
    <externalReference r:id="rId6"/>
  </externalReferences>
  <definedNames>
    <definedName name="CSV" localSheetId="4">#REF!</definedName>
    <definedName name="CSV">#REF!</definedName>
    <definedName name="CSVDATA" localSheetId="4">#REF!</definedName>
    <definedName name="CSVDATA">#REF!</definedName>
    <definedName name="_xlnm.Print_Area" localSheetId="1">行政コスト計算書!$B$1:$R$50</definedName>
    <definedName name="_xlnm.Print_Area" localSheetId="3">資金収支計算書!$B$1:$P$69</definedName>
    <definedName name="_xlnm.Print_Area" localSheetId="2">純資産変動計算書!$B$1:$Q$32</definedName>
    <definedName name="_xlnm.Print_Area" localSheetId="0">貸借対照表!$C$1:$AB$71</definedName>
    <definedName name="_xlnm.Print_Area" localSheetId="4">注記!$A:$A</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 localSheetId="4">#REF!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 localSheetId="4">#REF!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 localSheetId="4">#REF!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 localSheetId="4">#REF!</definedName>
    <definedName name="画面イベント定義_「画面ＩＤ」入力セルの位置_列">#REF!</definedName>
    <definedName name="論理データ型一覧">[1]論理データ型!$A$3:$A$41</definedName>
  </definedNames>
  <calcPr calcId="152511"/>
</workbook>
</file>

<file path=xl/calcChain.xml><?xml version="1.0" encoding="utf-8"?>
<calcChain xmlns="http://schemas.openxmlformats.org/spreadsheetml/2006/main">
  <c r="AE68" i="5" l="1"/>
  <c r="AD63" i="5"/>
  <c r="AD59" i="5" s="1"/>
  <c r="AD54" i="5"/>
  <c r="AD47" i="5"/>
  <c r="AD43" i="5"/>
  <c r="AD32" i="5"/>
  <c r="AE20" i="5"/>
  <c r="AD16" i="5"/>
  <c r="AE14" i="5"/>
  <c r="R66" i="8"/>
  <c r="R55" i="8"/>
  <c r="R52" i="8"/>
  <c r="R58" i="8" s="1"/>
  <c r="R50" i="8"/>
  <c r="R44" i="8"/>
  <c r="R38" i="8"/>
  <c r="R32" i="8"/>
  <c r="R27" i="8"/>
  <c r="R22" i="8"/>
  <c r="R17" i="8"/>
  <c r="U30" i="7"/>
  <c r="U28" i="7"/>
  <c r="U27" i="7"/>
  <c r="U26" i="7"/>
  <c r="W21" i="7"/>
  <c r="V21" i="7"/>
  <c r="V29" i="7" s="1"/>
  <c r="U19" i="7"/>
  <c r="U18" i="7"/>
  <c r="W17" i="7"/>
  <c r="U17" i="7" s="1"/>
  <c r="U16" i="7"/>
  <c r="U15" i="7"/>
  <c r="T45" i="6"/>
  <c r="T39" i="6"/>
  <c r="T35" i="6"/>
  <c r="T30" i="6"/>
  <c r="T26" i="6"/>
  <c r="T21" i="6"/>
  <c r="T16" i="6"/>
  <c r="AE29" i="5" l="1"/>
  <c r="AE69" i="5" s="1"/>
  <c r="AD46" i="5"/>
  <c r="AD15" i="5"/>
  <c r="R16" i="8"/>
  <c r="R36" i="8" s="1"/>
  <c r="R59" i="8" s="1"/>
  <c r="R62" i="8" s="1"/>
  <c r="R67" i="8" s="1"/>
  <c r="W20" i="7"/>
  <c r="T15" i="6"/>
  <c r="T14" i="6" s="1"/>
  <c r="T38" i="6" s="1"/>
  <c r="T48" i="6" s="1"/>
  <c r="AD14" i="5" l="1"/>
  <c r="AD69" i="5" s="1"/>
  <c r="U20" i="7"/>
  <c r="W29" i="7"/>
  <c r="U29" i="7" s="1"/>
</calcChain>
</file>

<file path=xl/sharedStrings.xml><?xml version="1.0" encoding="utf-8"?>
<sst xmlns="http://schemas.openxmlformats.org/spreadsheetml/2006/main" count="588" uniqueCount="449">
  <si>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</si>
  <si>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</si>
  <si>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</si>
  <si>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</si>
  <si>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</si>
  <si>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</si>
  <si>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</si>
  <si>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</si>
  <si>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</si>
  <si>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</si>
  <si>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</si>
  <si>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</si>
  <si>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</si>
  <si>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</si>
  <si>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</si>
  <si>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</si>
  <si>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</si>
  <si>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</si>
  <si>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</si>
  <si>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</si>
  <si>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</si>
  <si>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</si>
  <si>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</si>
  <si>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</si>
  <si>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</si>
  <si>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</si>
  <si>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</si>
  <si>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</si>
  <si>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</si>
  <si>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</si>
  <si>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</si>
  <si>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</si>
  <si>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</si>
  <si>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</si>
  <si>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</si>
  <si>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</si>
  <si>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</si>
  <si>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</si>
  <si>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</si>
  <si>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</si>
  <si>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</si>
  <si>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</si>
  <si>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</si>
  <si>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</si>
  <si>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</si>
  <si>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</si>
  <si>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</si>
  <si>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</si>
  <si>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</si>
  <si>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</si>
  <si>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</si>
  <si>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</si>
  <si>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</si>
  <si>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</si>
  <si>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</si>
  <si>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</si>
  <si>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</si>
  <si>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</si>
  <si>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</si>
  <si>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</si>
  <si>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</si>
  <si>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</si>
  <si>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</si>
  <si>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</si>
  <si>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</si>
  <si>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</si>
  <si>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</si>
  <si>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</si>
  <si>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</si>
  <si>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</si>
  <si>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</si>
  <si>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</si>
  <si>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</si>
  <si>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</si>
  <si>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</si>
  <si>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</si>
  <si>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</si>
  <si>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</si>
  <si>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</si>
  <si>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</si>
  <si>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</si>
  <si>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</si>
  <si>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</si>
  <si>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</si>
  <si>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</si>
  <si>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</si>
  <si>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</si>
  <si>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</si>
  <si>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</si>
  <si>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</si>
  <si>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</si>
  <si>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</si>
  <si>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</si>
  <si>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</si>
  <si>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</si>
  <si>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</si>
  <si>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</si>
  <si>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</si>
  <si>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</si>
  <si>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</si>
  <si>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</si>
  <si>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</si>
  <si>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</si>
  <si>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</si>
  <si>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</si>
  <si>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</si>
  <si>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</si>
  <si>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</si>
  <si>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</si>
  <si>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</si>
  <si>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</si>
  <si>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</si>
  <si>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</si>
  <si>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</si>
  <si>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</si>
  <si>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</si>
  <si>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</si>
  <si>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</si>
  <si>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</si>
  <si>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</si>
  <si>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</si>
  <si>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</si>
  <si>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</si>
  <si>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</si>
  <si>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</si>
  <si>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</si>
  <si>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</si>
  <si>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</si>
  <si>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</si>
  <si>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</si>
  <si>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</si>
  <si>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</si>
  <si>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</si>
  <si>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</si>
  <si>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</si>
  <si>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</si>
  <si>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</si>
  <si>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</si>
  <si>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</si>
  <si>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</si>
  <si>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</si>
  <si>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</si>
  <si>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</si>
  <si>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</si>
  <si>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</si>
  <si>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</si>
  <si>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</si>
  <si>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</si>
  <si>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</si>
  <si>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</si>
  <si>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</si>
  <si>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</si>
  <si>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</si>
  <si>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</si>
  <si>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</si>
  <si>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</si>
  <si>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</si>
  <si>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</si>
  <si>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</si>
  <si>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</si>
  <si>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</si>
  <si>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</si>
  <si>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</si>
  <si>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</si>
  <si>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</si>
  <si>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</si>
  <si>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</si>
  <si>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</si>
  <si>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</si>
  <si>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</si>
  <si>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</si>
  <si>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</si>
  <si>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</si>
  <si>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</si>
  <si>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</si>
  <si>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</si>
  <si>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</si>
  <si>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</si>
  <si>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</si>
  <si>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</si>
  <si>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</si>
  <si>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</si>
  <si>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</si>
  <si>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</si>
  <si>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</si>
  <si>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</si>
  <si>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</si>
  <si>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</si>
  <si>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</si>
  <si>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</si>
  <si>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</si>
  <si>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</si>
  <si>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</si>
  <si>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</si>
  <si>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</si>
  <si>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</si>
  <si>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</si>
  <si>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</si>
  <si>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</si>
  <si>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</si>
  <si>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</si>
  <si>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</si>
  <si>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</si>
  <si>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</si>
  <si>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</si>
  <si>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</si>
  <si>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</si>
  <si>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</si>
  <si>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</si>
  <si>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</si>
  <si>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</si>
  <si>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</si>
  <si>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</si>
  <si>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</si>
  <si>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</si>
  <si>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</si>
  <si>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</si>
  <si>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</si>
  <si>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</si>
  <si>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</si>
  <si>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</si>
  <si>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</si>
  <si>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</si>
  <si>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</si>
  <si>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</si>
  <si>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</si>
  <si>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</si>
  <si>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</si>
  <si>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</si>
  <si>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</si>
  <si>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</si>
  <si>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</si>
  <si>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</si>
  <si>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</si>
  <si>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</si>
  <si>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</si>
  <si>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</si>
  <si>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</si>
  <si>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</si>
  <si>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</si>
  <si>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</si>
  <si>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</si>
  <si>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</si>
  <si>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</si>
  <si>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</si>
  <si>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</si>
  <si>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</si>
  <si>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</si>
  <si>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</si>
  <si>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</si>
  <si>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</si>
  <si>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</si>
  <si>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</si>
  <si>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</si>
  <si>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</si>
  <si>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</si>
  <si>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</si>
  <si>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</si>
  <si>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</si>
  <si>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</si>
  <si>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</si>
  <si>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</si>
  <si>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</si>
  <si>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</si>
  <si>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</si>
  <si>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</si>
  <si>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</si>
  <si>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</si>
  <si>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</si>
  <si>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</si>
  <si>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</si>
  <si>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</si>
  <si>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</si>
  <si>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</si>
  <si>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</si>
  <si>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</si>
  <si>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</si>
  <si>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</si>
  <si>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</si>
  <si>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</si>
  <si>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</si>
  <si>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</si>
  <si>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</si>
  <si>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</si>
  <si>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</si>
  <si>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</si>
  <si>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</si>
  <si>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</si>
  <si>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</si>
  <si>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</si>
  <si>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</si>
  <si>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</si>
  <si>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</si>
  <si>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</si>
  <si>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</si>
  <si>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</si>
  <si>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</si>
  <si>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</si>
  <si>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</si>
  <si>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</si>
  <si>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</si>
  <si>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</si>
  <si>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</si>
  <si>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</si>
  <si>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</si>
  <si>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</si>
  <si>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</si>
  <si>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</si>
  <si>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</si>
  <si>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</si>
  <si>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</si>
  <si>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</si>
  <si>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</si>
  <si>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</si>
  <si>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</si>
  <si>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</si>
  <si>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</si>
  <si>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</si>
  <si>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</si>
  <si>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</si>
  <si>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</si>
  <si>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</si>
  <si>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</si>
  <si>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</si>
  <si>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</si>
  <si>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</si>
  <si>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</si>
  <si>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</si>
  <si>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</si>
  <si>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</si>
  <si>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</si>
  <si>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</si>
  <si>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</si>
  <si>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*出力条件</t>
  </si>
  <si>
    <t>*会計年度 ： H28</t>
  </si>
  <si>
    <t>*出力帳票選択 ： 財務書類</t>
  </si>
  <si>
    <t>*団体区分 ： 一般会計等</t>
  </si>
  <si>
    <t>*団体／会計コード ：</t>
  </si>
  <si>
    <t>*出力範囲 ： 年次</t>
  </si>
  <si>
    <t>*出力金額単位 ： 千円</t>
  </si>
  <si>
    <t>１．重要な会計方針</t>
  </si>
  <si>
    <t>３．重要な後発事象</t>
  </si>
  <si>
    <t>４．偶発債務</t>
  </si>
  <si>
    <t>５．追加情報</t>
  </si>
  <si>
    <t>（単位：千円）</t>
  </si>
  <si>
    <t>自　平成２８年４月１日　</t>
    <phoneticPr fontId="11"/>
  </si>
  <si>
    <t>至　平成２９年３月３１日</t>
    <phoneticPr fontId="11"/>
  </si>
  <si>
    <t>-</t>
    <phoneticPr fontId="11"/>
  </si>
  <si>
    <t>-</t>
    <phoneticPr fontId="11"/>
  </si>
  <si>
    <t>（平成２９年３月３１日現在）</t>
  </si>
  <si>
    <t>５ 注記</t>
    <rPh sb="2" eb="4">
      <t>チュウキ</t>
    </rPh>
    <phoneticPr fontId="11"/>
  </si>
  <si>
    <t>(1)　有形固定資産及び無形固定資産の評価基準及び評価方法</t>
    <rPh sb="10" eb="11">
      <t>オヨ</t>
    </rPh>
    <rPh sb="12" eb="14">
      <t>ムケイ</t>
    </rPh>
    <rPh sb="14" eb="18">
      <t>コテイシサン</t>
    </rPh>
    <phoneticPr fontId="11"/>
  </si>
  <si>
    <t>　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t>
    <phoneticPr fontId="11"/>
  </si>
  <si>
    <t>(2)　有価証券及び出資金の評価基準及び評価方法</t>
    <rPh sb="8" eb="9">
      <t>オヨ</t>
    </rPh>
    <rPh sb="10" eb="13">
      <t>シュッシキン</t>
    </rPh>
    <phoneticPr fontId="11"/>
  </si>
  <si>
    <t>　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t>
    <phoneticPr fontId="11"/>
  </si>
  <si>
    <t>(3)　棚卸資産の評価基準及び評価方法</t>
    <rPh sb="4" eb="8">
      <t>タナオロシシサン</t>
    </rPh>
    <phoneticPr fontId="11"/>
  </si>
  <si>
    <t>　　個別法による低価法</t>
    <rPh sb="2" eb="4">
      <t>コベツ</t>
    </rPh>
    <phoneticPr fontId="11"/>
  </si>
  <si>
    <t>(4)　有形固定資産等の減価償却の方法</t>
    <phoneticPr fontId="11"/>
  </si>
  <si>
    <t>　① 有形固定資産（リース資産を除きます。）･････････定額法
　　　なお、主な耐用年数は以下のとおりです。
　　　建物 ６年～５０年
　　　工作物 ７年～６０年
　　　物品 ２年～１５年
　② 無形固定資産（リース資産を除きます。）･････････定額法
　　（ソフトウェアについては、当市における見込利用期間（５年）に基づく定額法）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phoneticPr fontId="11"/>
  </si>
  <si>
    <t>(5)　引当金の計上基準及び算定方法</t>
    <phoneticPr fontId="11"/>
  </si>
  <si>
    <t>　① 投資損失引当金</t>
    <phoneticPr fontId="11"/>
  </si>
  <si>
    <t>市場価格のない投資及び出資金のうち、連結対象団体（会計）に対するものについて、実質価額が著しく低下した場合における実質価額と取得価額との差額を計上しています。</t>
    <phoneticPr fontId="11"/>
  </si>
  <si>
    <t>　② 徴収不能引当金</t>
    <phoneticPr fontId="11"/>
  </si>
  <si>
    <t>　未収金については、過去５年間の平均不納欠損率により（又は個別に改修可能性を検討し）、徴収不能見込額を計上しています。
長期延滞債権については、過去５年間の平均不納欠損率により（又は個別に改修可能性を検討し）、徴収不能見込額を計上しています。
長期貸付金については、個別に改修可能性を検討し、徴収不能見込額を計上しています。</t>
    <phoneticPr fontId="11"/>
  </si>
  <si>
    <t>　③ 退職手当引当金</t>
    <phoneticPr fontId="11"/>
  </si>
  <si>
    <t>　　　期末自己都合要支給額を計上しています。</t>
    <phoneticPr fontId="11"/>
  </si>
  <si>
    <t>　④ 損失補償等引当金</t>
    <phoneticPr fontId="11"/>
  </si>
  <si>
    <t>　履行すべき額が確定していない損失補償債務等のうち、地方公共団体の財政の健全化に関する法律に規定する将来負担比率の算定に含めた将来負担額を計上しています。</t>
    <phoneticPr fontId="11"/>
  </si>
  <si>
    <t>　⑤ 賞与等引当金</t>
    <phoneticPr fontId="11"/>
  </si>
  <si>
    <t>　翌年度６月支給予定の期末手当及び勤勉手当並びにそれらに係る法定福利費相当額の見込額について、それぞれ本会計年度の期間に対応する部分を計上しています。</t>
    <phoneticPr fontId="11"/>
  </si>
  <si>
    <t>(6)　リース取引の処理方法</t>
    <phoneticPr fontId="11"/>
  </si>
  <si>
    <t>　① ファイナンス・リース取引
　　　通常の売買取引に係る方法に準じた会計処理を行っています。
　② オペレーティング・リース取引
　　　通常の賃貸借取引に係る方法に準じた会計処理を行っています。</t>
    <phoneticPr fontId="11"/>
  </si>
  <si>
    <t>(7)　資金収支計算書における資金の範囲</t>
    <phoneticPr fontId="11"/>
  </si>
  <si>
    <t>　現金（手許現金及び要求払預金）及び現金同等物
　なお、現金及び現金同等物には、出納整理期間における取引により発生する資金の受払いを含んでいます。</t>
    <phoneticPr fontId="11"/>
  </si>
  <si>
    <t>(8)　その他財務書類作成のための基本となる重要な事項</t>
    <phoneticPr fontId="11"/>
  </si>
  <si>
    <t>　① 物品及びソフトウェアの計上基準</t>
    <phoneticPr fontId="11"/>
  </si>
  <si>
    <t>　物品については、取得価額又は見積価格が100万円（美術品は300万円）以上の場合に資産として計上しています。
　ソフトウェアについては、取得価額又は見積価格が100万円以上の場合に資産として計上しています。</t>
    <rPh sb="9" eb="11">
      <t>シュトク</t>
    </rPh>
    <phoneticPr fontId="11"/>
  </si>
  <si>
    <t>　② 資本的支出と修繕費の区分基準</t>
    <phoneticPr fontId="11"/>
  </si>
  <si>
    <t>　資本的支出と修繕費の区分基準については、金額が60万円未満であるとき、又は固定資産の取得価額等のおおむね10％未満相当額以下であるときに物件費又は修繕維持費として処理しています。</t>
    <rPh sb="69" eb="72">
      <t>ブッケンヒ</t>
    </rPh>
    <rPh sb="72" eb="73">
      <t>マタ</t>
    </rPh>
    <rPh sb="76" eb="78">
      <t>イジ</t>
    </rPh>
    <phoneticPr fontId="11"/>
  </si>
  <si>
    <t>２．重要な会計方針の変更等</t>
    <phoneticPr fontId="11"/>
  </si>
  <si>
    <t>(1)　会計方針の変更</t>
    <rPh sb="4" eb="8">
      <t>カイケイホウシン</t>
    </rPh>
    <rPh sb="9" eb="11">
      <t>ヘンコウ</t>
    </rPh>
    <phoneticPr fontId="11"/>
  </si>
  <si>
    <t>　　重要な会計方針の変更はありません。</t>
    <rPh sb="2" eb="4">
      <t>ジュウヨウ</t>
    </rPh>
    <rPh sb="5" eb="9">
      <t>カイケイホウシン</t>
    </rPh>
    <rPh sb="10" eb="12">
      <t>ヘンコウ</t>
    </rPh>
    <phoneticPr fontId="11"/>
  </si>
  <si>
    <t>(2)　表示方法の変更</t>
    <phoneticPr fontId="11"/>
  </si>
  <si>
    <t>　　重要な表示方法の変更はありません。</t>
    <rPh sb="2" eb="4">
      <t>ジュウヨウ</t>
    </rPh>
    <rPh sb="5" eb="9">
      <t>ヒョウジホウホウ</t>
    </rPh>
    <rPh sb="10" eb="12">
      <t>ヘンコウ</t>
    </rPh>
    <phoneticPr fontId="11"/>
  </si>
  <si>
    <t>(3)　資金収支計算書における資金の範囲を変更</t>
    <phoneticPr fontId="11"/>
  </si>
  <si>
    <t>　　重要な資金の範囲の変更はありません。</t>
    <rPh sb="2" eb="4">
      <t>ジュウヨウ</t>
    </rPh>
    <rPh sb="5" eb="7">
      <t>シキン</t>
    </rPh>
    <rPh sb="8" eb="10">
      <t>ハンイ</t>
    </rPh>
    <rPh sb="11" eb="13">
      <t>ヘンコウ</t>
    </rPh>
    <phoneticPr fontId="11"/>
  </si>
  <si>
    <t>(1)　主要な業務の改廃</t>
    <phoneticPr fontId="11"/>
  </si>
  <si>
    <t>　　主要な業務の改廃はありません。</t>
    <rPh sb="2" eb="4">
      <t>シュヨウ</t>
    </rPh>
    <rPh sb="5" eb="7">
      <t>ギョウム</t>
    </rPh>
    <rPh sb="8" eb="10">
      <t>カイハイ</t>
    </rPh>
    <phoneticPr fontId="11"/>
  </si>
  <si>
    <t>(2)　組織・機構の大幅な変更</t>
    <phoneticPr fontId="11"/>
  </si>
  <si>
    <t>　　組織・機構の大幅な変更はありません。</t>
    <rPh sb="2" eb="4">
      <t>ソシキ</t>
    </rPh>
    <rPh sb="5" eb="7">
      <t>キコウ</t>
    </rPh>
    <rPh sb="8" eb="10">
      <t>オオハバ</t>
    </rPh>
    <rPh sb="11" eb="13">
      <t>ヘンコウ</t>
    </rPh>
    <phoneticPr fontId="11"/>
  </si>
  <si>
    <t>(3)　地方財政制度の大幅な改正</t>
    <phoneticPr fontId="11"/>
  </si>
  <si>
    <t>　　地方財政制度の大幅な改正はありません。</t>
    <rPh sb="2" eb="4">
      <t>チホウ</t>
    </rPh>
    <rPh sb="4" eb="6">
      <t>ザイセイ</t>
    </rPh>
    <rPh sb="6" eb="8">
      <t>セイド</t>
    </rPh>
    <rPh sb="9" eb="11">
      <t>オオハバ</t>
    </rPh>
    <rPh sb="12" eb="14">
      <t>カイセイ</t>
    </rPh>
    <phoneticPr fontId="11"/>
  </si>
  <si>
    <t>(4)　重大な災害等の発生</t>
    <phoneticPr fontId="11"/>
  </si>
  <si>
    <t>　　重要な災害等の発生はありません。</t>
    <rPh sb="2" eb="4">
      <t>ジュウヨウ</t>
    </rPh>
    <rPh sb="5" eb="7">
      <t>サイガイ</t>
    </rPh>
    <rPh sb="7" eb="8">
      <t>トウ</t>
    </rPh>
    <rPh sb="9" eb="11">
      <t>ハッセイ</t>
    </rPh>
    <phoneticPr fontId="11"/>
  </si>
  <si>
    <t>(5)　その他重要な後発事象</t>
    <phoneticPr fontId="11"/>
  </si>
  <si>
    <t>　　その他重要な後発事象はありません。</t>
    <rPh sb="4" eb="5">
      <t>タ</t>
    </rPh>
    <rPh sb="5" eb="7">
      <t>ジュウヨウ</t>
    </rPh>
    <rPh sb="8" eb="10">
      <t>コウハツ</t>
    </rPh>
    <rPh sb="10" eb="12">
      <t>ジショウ</t>
    </rPh>
    <phoneticPr fontId="11"/>
  </si>
  <si>
    <t>(1)　保証債務及び損失補償債務負担の状況</t>
    <rPh sb="4" eb="6">
      <t>ホショウ</t>
    </rPh>
    <rPh sb="6" eb="8">
      <t>サイム</t>
    </rPh>
    <rPh sb="8" eb="9">
      <t>オヨ</t>
    </rPh>
    <rPh sb="10" eb="12">
      <t>ソンシツ</t>
    </rPh>
    <rPh sb="12" eb="14">
      <t>ホショウ</t>
    </rPh>
    <rPh sb="14" eb="16">
      <t>サイム</t>
    </rPh>
    <rPh sb="16" eb="18">
      <t>フタン</t>
    </rPh>
    <rPh sb="19" eb="21">
      <t>ジョウキョウ</t>
    </rPh>
    <phoneticPr fontId="11"/>
  </si>
  <si>
    <t>中小企業融資保証債務残高　30,497千円（但し、当市の損失補償割合は20％）</t>
    <rPh sb="6" eb="10">
      <t>ホショウサイム</t>
    </rPh>
    <rPh sb="10" eb="12">
      <t>ザンダカ</t>
    </rPh>
    <rPh sb="19" eb="21">
      <t>センエン</t>
    </rPh>
    <rPh sb="22" eb="23">
      <t>タダ</t>
    </rPh>
    <rPh sb="25" eb="27">
      <t>トウシ</t>
    </rPh>
    <rPh sb="28" eb="30">
      <t>ソンシツ</t>
    </rPh>
    <rPh sb="30" eb="32">
      <t>ホショウ</t>
    </rPh>
    <rPh sb="32" eb="34">
      <t>ワリアイ</t>
    </rPh>
    <phoneticPr fontId="11"/>
  </si>
  <si>
    <t>(2)　係争中の訴訟等</t>
    <phoneticPr fontId="11"/>
  </si>
  <si>
    <t>　　　重要な係争中の訴訟はありません。</t>
    <rPh sb="3" eb="5">
      <t>ジュウヨウ</t>
    </rPh>
    <rPh sb="6" eb="8">
      <t>ケイソウ</t>
    </rPh>
    <rPh sb="8" eb="9">
      <t>チュウ</t>
    </rPh>
    <rPh sb="10" eb="12">
      <t>ソショウ</t>
    </rPh>
    <phoneticPr fontId="11"/>
  </si>
  <si>
    <t>(3)　その他主要な偶発債務</t>
    <phoneticPr fontId="11"/>
  </si>
  <si>
    <t>　　　その他主要な偶発債務はありません。</t>
    <rPh sb="5" eb="6">
      <t>タ</t>
    </rPh>
    <rPh sb="6" eb="8">
      <t>シュヨウ</t>
    </rPh>
    <rPh sb="9" eb="13">
      <t>グウハツサイム</t>
    </rPh>
    <phoneticPr fontId="11"/>
  </si>
  <si>
    <t>(1)　財務書類の内容を理解するために必要と認められる事項</t>
    <phoneticPr fontId="11"/>
  </si>
  <si>
    <t>　① 一般会計等財務書類の対象範囲は次のとおりです。</t>
    <phoneticPr fontId="11"/>
  </si>
  <si>
    <t>公共施設整備基金特別会計</t>
    <phoneticPr fontId="11"/>
  </si>
  <si>
    <t>　② 一般会計等の対象範囲は、普通会計の対象範囲と同一です。</t>
    <rPh sb="15" eb="19">
      <t>フツウカイケイ</t>
    </rPh>
    <rPh sb="20" eb="24">
      <t>タイショウハンイ</t>
    </rPh>
    <rPh sb="25" eb="27">
      <t>ドウイツ</t>
    </rPh>
    <phoneticPr fontId="11"/>
  </si>
  <si>
    <t>③ 地方自治法第235条の5に基づき出納整理期間が設けられている会計においては、出納整理期間における現金の受払い等を終了した後の計数をもって会計年度末の計数としています。</t>
    <phoneticPr fontId="11"/>
  </si>
  <si>
    <t>　④ 千円未満を四捨五入して表示しているため、合計金額が一致しない場合があります。</t>
    <rPh sb="3" eb="4">
      <t>セン</t>
    </rPh>
    <phoneticPr fontId="11"/>
  </si>
  <si>
    <t>⑤ 地方公共団体の財政の健全化に関する法律における健全化判断比率の状況は、次のとおりです。</t>
    <phoneticPr fontId="11"/>
  </si>
  <si>
    <t>　　実質赤字比率　　　  △3.05％
　　連結実質赤字比率　 △26.14％
　　実質公債費比率　　 　　0.2％
　　将来負担比率　　 　 △83.8％</t>
    <phoneticPr fontId="11"/>
  </si>
  <si>
    <t>　⑥ 利子補給等に係る債務負担行為の翌年度以降の支出予定額  12,932 千円</t>
    <rPh sb="38" eb="39">
      <t>セン</t>
    </rPh>
    <phoneticPr fontId="11"/>
  </si>
  <si>
    <t>　⑦ 繰越事業に係る将来の支出予定額　1,488,838千円</t>
    <rPh sb="28" eb="29">
      <t>セン</t>
    </rPh>
    <phoneticPr fontId="11"/>
  </si>
  <si>
    <t>　⑧ 過年度修正等に関する事項</t>
    <phoneticPr fontId="11"/>
  </si>
  <si>
    <t>　　　重要な過年度修正等はありません。</t>
    <rPh sb="3" eb="5">
      <t>ジュウヨウ</t>
    </rPh>
    <rPh sb="6" eb="9">
      <t>カネンド</t>
    </rPh>
    <rPh sb="9" eb="11">
      <t>シュウセイ</t>
    </rPh>
    <rPh sb="11" eb="12">
      <t>トウ</t>
    </rPh>
    <phoneticPr fontId="11"/>
  </si>
  <si>
    <t>(2)　貸借対照表に係る事項</t>
    <phoneticPr fontId="11"/>
  </si>
  <si>
    <t>　① 総務省方式改訂モデルから統一的な基準へ変更したことによる影響額等は次のとおりです。</t>
    <rPh sb="3" eb="6">
      <t>ソウムショウ</t>
    </rPh>
    <rPh sb="6" eb="8">
      <t>ホウシキ</t>
    </rPh>
    <rPh sb="8" eb="10">
      <t>カイテイ</t>
    </rPh>
    <phoneticPr fontId="11"/>
  </si>
  <si>
    <t>ア 財務書類の対象となる会計の変更</t>
    <phoneticPr fontId="11"/>
  </si>
  <si>
    <t>　　財務書類の対象となる会計に変更はありません。</t>
    <rPh sb="15" eb="17">
      <t>ヘンコウ</t>
    </rPh>
    <phoneticPr fontId="11"/>
  </si>
  <si>
    <t>イ 固定資産の評価基準の変更等による主な影響額</t>
    <phoneticPr fontId="11"/>
  </si>
  <si>
    <t>　② 売却可能資産の範囲及び内訳は、次のとおりです。
　　ア 範囲
　　　　売却予定とされている公共資産
　　イ 内訳
　　　　事業用資産　
　　　　土地　152,452 千円（ 221,324千円）</t>
    <rPh sb="38" eb="40">
      <t>バイキャク</t>
    </rPh>
    <rPh sb="40" eb="42">
      <t>ヨテイ</t>
    </rPh>
    <rPh sb="48" eb="50">
      <t>コウキョウ</t>
    </rPh>
    <rPh sb="50" eb="52">
      <t>シサン</t>
    </rPh>
    <rPh sb="64" eb="69">
      <t>ジギョウヨウシサン</t>
    </rPh>
    <rPh sb="75" eb="77">
      <t>トチ</t>
    </rPh>
    <rPh sb="86" eb="87">
      <t>セン</t>
    </rPh>
    <rPh sb="97" eb="98">
      <t>セン</t>
    </rPh>
    <phoneticPr fontId="11"/>
  </si>
  <si>
    <t>　平成29年3月31日時点における売却可能価額を記載しています。
　売却可能価額は、地方公共団体の財政の健全化に関する法律における評価方法によっています。
　上記の括弧内の金額は貸借対照表における簿価を記載しています。</t>
    <rPh sb="82" eb="84">
      <t>カッコ</t>
    </rPh>
    <rPh sb="84" eb="85">
      <t>ナイ</t>
    </rPh>
    <rPh sb="86" eb="88">
      <t>キンガク</t>
    </rPh>
    <phoneticPr fontId="11"/>
  </si>
  <si>
    <t>　④ 基金借入金（繰替運用）　0千円　　　　</t>
    <rPh sb="16" eb="17">
      <t>セン</t>
    </rPh>
    <rPh sb="17" eb="18">
      <t>エン</t>
    </rPh>
    <phoneticPr fontId="11"/>
  </si>
  <si>
    <t>⑤ 地方交付税措置のある地方債のうち、将来の普通交付税の算定基礎である基準財政需要額に含まれることが見込まれる金額 　33,618,399千円</t>
    <rPh sb="69" eb="70">
      <t>セン</t>
    </rPh>
    <phoneticPr fontId="11"/>
  </si>
  <si>
    <t>⑥ 地方公共団体の財政の健全化に関する法律における将来負担比率の算定要素は、次のとおりです。
　　標準財政規模　　　　　　　　　　　　　　　　　　　　22,360,436千円
　　元利償還金・準元利償還金に係る基準財政需要額算入額　 2,657,579千円
　　将来負担額　　　　　　　　　　　　　　　　　　　　　37,118,868千円
　　充当可能基金額　　　　　　　　　　　　　　　　　　　13,902,187千円
　　特定財源見込額　　　　　　　　　　　　　　　　　　　 6,126,502千円
　　地方債現在高等に係る基準財政需要額算入見込額　　　　33,618,399千円</t>
    <rPh sb="85" eb="86">
      <t>セン</t>
    </rPh>
    <rPh sb="126" eb="127">
      <t>セン</t>
    </rPh>
    <rPh sb="167" eb="168">
      <t>セン</t>
    </rPh>
    <rPh sb="208" eb="209">
      <t>セン</t>
    </rPh>
    <rPh sb="249" eb="250">
      <t>セン</t>
    </rPh>
    <rPh sb="290" eb="291">
      <t>セン</t>
    </rPh>
    <phoneticPr fontId="11"/>
  </si>
  <si>
    <t>(3)　行政コスト計算書に係る事項</t>
    <phoneticPr fontId="11"/>
  </si>
  <si>
    <t>　新たに開始貸借対照表を作成したため、総務省方式改訂モデルから統一的な基準へ変更したことによる行政コスト計算書への重要な影響はありません。</t>
    <rPh sb="1" eb="2">
      <t>アラ</t>
    </rPh>
    <rPh sb="19" eb="22">
      <t>ソウムショウ</t>
    </rPh>
    <rPh sb="22" eb="24">
      <t>ホウシキ</t>
    </rPh>
    <rPh sb="24" eb="26">
      <t>カイテイ</t>
    </rPh>
    <rPh sb="47" eb="49">
      <t>ギョウセイ</t>
    </rPh>
    <rPh sb="52" eb="55">
      <t>ケイサンショ</t>
    </rPh>
    <rPh sb="57" eb="59">
      <t>ジュウヨウ</t>
    </rPh>
    <phoneticPr fontId="11"/>
  </si>
  <si>
    <t>(4)　純資産変動計算書に係る事項</t>
    <phoneticPr fontId="11"/>
  </si>
  <si>
    <t>　　純資産における固定資産等形成分及び余剰分（不足分）の内容</t>
    <phoneticPr fontId="11"/>
  </si>
  <si>
    <t>　① 固定資産等形成分</t>
    <phoneticPr fontId="11"/>
  </si>
  <si>
    <t>　固定資産の額から長期延滞債権（及びこれにかかる徴収不能引当金）を除き、流動資産における短期貸付金及び基金等を加えた額を計上しています。</t>
    <rPh sb="16" eb="17">
      <t>オヨ</t>
    </rPh>
    <rPh sb="24" eb="28">
      <t>チョウシュウフノウ</t>
    </rPh>
    <rPh sb="28" eb="31">
      <t>ヒキアテキン</t>
    </rPh>
    <rPh sb="33" eb="34">
      <t>ノゾ</t>
    </rPh>
    <phoneticPr fontId="11"/>
  </si>
  <si>
    <t>　② 余剰分（不足分）</t>
    <phoneticPr fontId="11"/>
  </si>
  <si>
    <t>　純資産合計額のうち、固定資産等形成分を差し引いた金額を計上しています。</t>
    <phoneticPr fontId="11"/>
  </si>
  <si>
    <t>(5) 資金収支計算書に係る事項</t>
    <phoneticPr fontId="11"/>
  </si>
  <si>
    <t>　② 既存の決算情報との関連性</t>
    <phoneticPr fontId="11"/>
  </si>
  <si>
    <t>　　　　　　　　　　　　　　　　　　　　　　　　　　　収入（歳入）　　支出（歳出）
　　歳入歳出決算書　　　　　　　　　　　　　　　　　37,967,717千円　　37,086,677千円
　　歳入に含まれる繰越金　　　　　　　　　　　　　 △1,171,631千円　　　　　　－千円
　　財務書類の対象となる会計の範囲の相違に伴う差額　    41,460千円　　    41,460千円
　　資金収支計算書　　　　　　　　　　　　　　　　　36,837,546千円　　37,128,137千円</t>
    <rPh sb="78" eb="79">
      <t>セン</t>
    </rPh>
    <rPh sb="92" eb="93">
      <t>セン</t>
    </rPh>
    <rPh sb="97" eb="99">
      <t>サイニュウ</t>
    </rPh>
    <rPh sb="100" eb="101">
      <t>フク</t>
    </rPh>
    <rPh sb="104" eb="107">
      <t>クリコシキン</t>
    </rPh>
    <rPh sb="131" eb="133">
      <t>センエン</t>
    </rPh>
    <rPh sb="140" eb="142">
      <t>センエン</t>
    </rPh>
    <rPh sb="179" eb="180">
      <t>セン</t>
    </rPh>
    <rPh sb="193" eb="194">
      <t>セン</t>
    </rPh>
    <rPh sb="232" eb="233">
      <t>セン</t>
    </rPh>
    <rPh sb="246" eb="247">
      <t>セン</t>
    </rPh>
    <phoneticPr fontId="11"/>
  </si>
  <si>
    <t>　地方自治法第233条第1項に基づく歳入歳出決算書は「一般会計」を対象範囲としているのに対し、資金収支計算書は「一般会計等」を対象範囲としているため、歳入歳出決算書と資金収支計算書は一部の特別会計（公共施設整備基金特別会計）の分だけ相違します。</t>
    <phoneticPr fontId="11"/>
  </si>
  <si>
    <t>　③ 資金収支計算書の業務活動収支と純資産変動計算書の本年度差額との差額の内訳</t>
    <phoneticPr fontId="11"/>
  </si>
  <si>
    <t>　　資金収支計算書
　　業務活動収支　　　　　　　　　　　 3,219,439千円
　　投資活動収入の国県等補助金収入 　　  349,179千円
　　未収債権、未払債務等の増加（減少）  △79,329千円
　　投資及び出資金等の増加（減少）  　     △416千円
　　減価償却費　　　　　　　　　　　 △5,236,233千円
　　賞与等引当金繰入額　　　　　　　　   △1,718千円
　　退職手当引当金繰入額　　　　　　　   302,285千円
　　徴収不能引当金繰入額　　　　　　　   171,419千円
　　資産除売却益（損）　　　　　　　　   △2,196千円
　　純資産変動計算書の本年度差額 　　△1,277,570千円</t>
    <rPh sb="39" eb="40">
      <t>セン</t>
    </rPh>
    <rPh sb="71" eb="72">
      <t>セン</t>
    </rPh>
    <rPh sb="102" eb="103">
      <t>セン</t>
    </rPh>
    <rPh sb="107" eb="109">
      <t>トウシ</t>
    </rPh>
    <rPh sb="109" eb="110">
      <t>オヨ</t>
    </rPh>
    <rPh sb="111" eb="114">
      <t>シュッシキン</t>
    </rPh>
    <rPh sb="166" eb="167">
      <t>セン</t>
    </rPh>
    <rPh sb="197" eb="198">
      <t>セン</t>
    </rPh>
    <rPh sb="229" eb="230">
      <t>セン</t>
    </rPh>
    <rPh sb="261" eb="262">
      <t>セン</t>
    </rPh>
    <rPh sb="292" eb="293">
      <t>セン</t>
    </rPh>
    <rPh sb="324" eb="325">
      <t>セン</t>
    </rPh>
    <phoneticPr fontId="11"/>
  </si>
  <si>
    <t>　④ 一時借入金</t>
    <phoneticPr fontId="11"/>
  </si>
  <si>
    <t>　　一時借入金の増減はありません。</t>
    <rPh sb="2" eb="4">
      <t>イチジ</t>
    </rPh>
    <rPh sb="4" eb="7">
      <t>カリイレキン</t>
    </rPh>
    <rPh sb="8" eb="10">
      <t>ゾウゲン</t>
    </rPh>
    <phoneticPr fontId="11"/>
  </si>
  <si>
    <t>　⑤ 重要な非資金取引</t>
    <phoneticPr fontId="11"/>
  </si>
  <si>
    <t>　　重要な非資金取引はありません。</t>
    <rPh sb="2" eb="4">
      <t>ジュウヨウ</t>
    </rPh>
    <rPh sb="5" eb="6">
      <t>ヒ</t>
    </rPh>
    <rPh sb="6" eb="8">
      <t>シキン</t>
    </rPh>
    <rPh sb="8" eb="10">
      <t>トリヒキ</t>
    </rPh>
    <phoneticPr fontId="11"/>
  </si>
  <si>
    <t>４ 資金収支計算書</t>
    <phoneticPr fontId="11"/>
  </si>
  <si>
    <t>３ 純資産変動計算書</t>
    <phoneticPr fontId="11"/>
  </si>
  <si>
    <t>２ 行政コスト計算書</t>
    <phoneticPr fontId="11"/>
  </si>
  <si>
    <t>１ 貸借対照表</t>
    <phoneticPr fontId="2"/>
  </si>
  <si>
    <t>　　有形固定資産 　27,934,839千円の増加
　　無形固定資産 　   389,832千円の増加</t>
    <rPh sb="2" eb="4">
      <t>ユウケイ</t>
    </rPh>
    <rPh sb="4" eb="8">
      <t>コテイシサン</t>
    </rPh>
    <rPh sb="20" eb="21">
      <t>セン</t>
    </rPh>
    <rPh sb="28" eb="30">
      <t>ムケイ</t>
    </rPh>
    <phoneticPr fontId="11"/>
  </si>
  <si>
    <t>　③ 減債基金に係る積立不足額 　0千円</t>
    <rPh sb="18" eb="19">
      <t>セン</t>
    </rPh>
    <phoneticPr fontId="11"/>
  </si>
  <si>
    <t>　① 利払後基礎的財政収支 △1,180,980千円</t>
    <rPh sb="3" eb="5">
      <t>リバラ</t>
    </rPh>
    <rPh sb="5" eb="6">
      <t>ゴ</t>
    </rPh>
    <rPh sb="24" eb="25">
      <t>セン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</si>
</sst>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2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
      <b/>
      <sz val="18"/>
      <name val="ＭＳ Ｐゴシック"/>
      <family val="3"/>
      <charset val="128"/>
    </font>
    <font>
      <sz val="20"/>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xf numFmtId="0" fontId="9" fillId="0" borderId="53">
      <alignment horizontal="center" vertical="center"/>
    </xf>
  </cellStyleXfs>
  <cellXfs count="319">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8"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8"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178"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8"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4" fillId="2" borderId="0" xfId="0" applyNumberFormat="1" applyFont="1" applyFill="1" applyBorder="1" applyAlignment="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1" fillId="0" borderId="19" xfId="5" applyNumberFormat="1" applyFont="1" applyFill="1" applyBorder="1" applyAlignment="1">
      <alignment horizontal="right" vertical="center"/>
    </xf>
    <xf numFmtId="176" fontId="9" fillId="0" borderId="10" xfId="5" applyNumberFormat="1" applyFont="1" applyFill="1" applyBorder="1" applyAlignment="1">
      <alignment horizontal="center" vertical="center"/>
    </xf>
    <xf numFmtId="176" fontId="9" fillId="2" borderId="10" xfId="5" applyNumberFormat="1" applyFont="1" applyFill="1" applyBorder="1" applyAlignment="1">
      <alignment horizontal="center" vertical="center"/>
    </xf>
    <xf numFmtId="176" fontId="9" fillId="2" borderId="18" xfId="5" applyNumberFormat="1" applyFont="1" applyFill="1" applyBorder="1" applyAlignment="1">
      <alignment horizontal="center" vertical="center"/>
    </xf>
    <xf numFmtId="0" fontId="17" fillId="0" borderId="0" xfId="0" applyFont="1" applyAlignment="1">
      <alignment horizontal="left" vertical="top" wrapText="1" indent="2"/>
    </xf>
    <xf numFmtId="0" fontId="18" fillId="0" borderId="0" xfId="0" applyFont="1" applyFill="1" applyAlignment="1">
      <alignment horizontal="left" vertical="center"/>
    </xf>
    <xf numFmtId="0" fontId="0" fillId="0" borderId="0" xfId="0" applyAlignment="1">
      <alignment horizontal="center" vertical="center"/>
    </xf>
    <xf numFmtId="0" fontId="19" fillId="0" borderId="0" xfId="0" applyFont="1" applyFill="1" applyAlignment="1">
      <alignment horizontal="left" vertical="center"/>
    </xf>
    <xf numFmtId="0" fontId="17" fillId="0" borderId="0" xfId="0" applyFont="1" applyFill="1" applyAlignment="1">
      <alignment horizontal="left" vertical="top" wrapText="1"/>
    </xf>
    <xf numFmtId="0" fontId="17" fillId="0" borderId="0" xfId="0" applyFont="1" applyFill="1" applyAlignment="1">
      <alignment horizontal="left" vertical="top" wrapText="1" indent="2"/>
    </xf>
    <xf numFmtId="0" fontId="17" fillId="0" borderId="0" xfId="0" applyFont="1" applyFill="1" applyAlignment="1">
      <alignment horizontal="left" vertical="top" wrapText="1" indent="4"/>
    </xf>
    <xf numFmtId="0" fontId="17" fillId="0" borderId="0" xfId="0" applyFont="1" applyFill="1">
      <alignment vertical="center"/>
    </xf>
    <xf numFmtId="0" fontId="17" fillId="0" borderId="0" xfId="0" applyFont="1" applyFill="1" applyAlignment="1">
      <alignment horizontal="left" vertical="top" wrapText="1" indent="5"/>
    </xf>
    <xf numFmtId="0" fontId="17" fillId="0" borderId="0" xfId="0" applyFont="1" applyFill="1" applyAlignment="1">
      <alignment horizontal="left" vertical="top" wrapText="1" indent="3"/>
    </xf>
    <xf numFmtId="38" fontId="0" fillId="0" borderId="0" xfId="1" applyFont="1">
      <alignment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0" fontId="1" fillId="0" borderId="2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5"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54"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56"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1" fillId="0" borderId="55" xfId="8" applyNumberFormat="1" applyFont="1" applyFill="1" applyBorder="1" applyAlignment="1">
      <alignment horizontal="center"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20" fillId="0" borderId="0" xfId="0" applyFont="1" applyFill="1" applyAlignment="1">
      <alignment horizontal="left" vertical="top" wrapText="1" indent="4"/>
    </xf>
    <xf numFmtId="0" fontId="20" fillId="0" borderId="0" xfId="0" applyFont="1" applyFill="1" applyAlignment="1">
      <alignment horizontal="left" vertical="top" wrapText="1" indent="2"/>
    </xf>
  </cellXfs>
  <cellStyles count="17">
    <cellStyle name="桁区切り" xfId="1" builtinId="6"/>
    <cellStyle name="桁区切り 2" xfId="6"/>
    <cellStyle name="標準" xfId="0" builtinId="0"/>
    <cellStyle name="標準 2" xfId="2"/>
    <cellStyle name="標準 2 2" xfId="13"/>
    <cellStyle name="標準 2 3" xfId="10"/>
    <cellStyle name="標準 3" xfId="14"/>
    <cellStyle name="標準 3 2" xfId="15"/>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 name="標準１"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opLeftCell="C8" zoomScale="85" zoomScaleNormal="85" zoomScaleSheetLayoutView="85" workbookViewId="0">
      <selection activeCell="AF17" sqref="AF17"/>
    </sheetView>
  </sheetViews>
  <sheetFormatPr defaultColWidth="9" defaultRowHeight="12.75"/>
  <cols>
    <col min="1" max="2" width="0" style="7" hidden="1" customWidth="1"/>
    <col min="3" max="3" width="0.625" style="9" customWidth="1"/>
    <col min="4" max="14" width="2.125" style="9" customWidth="1"/>
    <col min="15" max="15" width="6" style="9" customWidth="1"/>
    <col min="16" max="16" width="22.375" style="9" customWidth="1"/>
    <col min="17" max="17" width="2" style="9" customWidth="1"/>
    <col min="18" max="19" width="2.125" style="9" customWidth="1"/>
    <col min="20" max="24" width="3.875" style="9" customWidth="1"/>
    <col min="25" max="25" width="3.125" style="9" customWidth="1"/>
    <col min="26" max="26" width="24.125" style="9" bestFit="1" customWidth="1"/>
    <col min="27" max="27" width="2" style="9" customWidth="1"/>
    <col min="28" max="28" width="0.625" style="9" customWidth="1"/>
    <col min="29" max="29" width="9" style="9"/>
    <col min="30" max="31" width="0" style="9" hidden="1" customWidth="1"/>
    <col min="32" max="16384" width="9" style="9"/>
  </cols>
  <sheetData>
    <row r="1" spans="1:31" hidden="1">
      <c r="D1" s="9" t="s">
        <v>333</v>
      </c>
    </row>
    <row r="2" spans="1:31" hidden="1">
      <c r="D2" s="9" t="s">
        <v>334</v>
      </c>
    </row>
    <row r="3" spans="1:31" hidden="1">
      <c r="D3" s="9" t="s">
        <v>335</v>
      </c>
    </row>
    <row r="4" spans="1:31" hidden="1">
      <c r="D4" s="9" t="s">
        <v>336</v>
      </c>
    </row>
    <row r="5" spans="1:31" hidden="1">
      <c r="D5" s="9" t="s">
        <v>337</v>
      </c>
    </row>
    <row r="6" spans="1:31" hidden="1">
      <c r="D6" s="9" t="s">
        <v>338</v>
      </c>
    </row>
    <row r="7" spans="1:31" hidden="1">
      <c r="D7" s="9" t="s">
        <v>339</v>
      </c>
    </row>
    <row r="8" spans="1:31" s="6" customFormat="1" ht="13.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c r="C9" s="8"/>
      <c r="D9" s="235" t="s">
        <v>445</v>
      </c>
      <c r="E9" s="235"/>
      <c r="F9" s="235"/>
      <c r="G9" s="235"/>
      <c r="H9" s="235"/>
      <c r="I9" s="235"/>
      <c r="J9" s="235"/>
      <c r="K9" s="235"/>
      <c r="L9" s="235"/>
      <c r="M9" s="235"/>
      <c r="N9" s="235"/>
      <c r="O9" s="235"/>
      <c r="P9" s="235"/>
      <c r="Q9" s="235"/>
      <c r="R9" s="235"/>
      <c r="S9" s="235"/>
      <c r="T9" s="235"/>
      <c r="U9" s="235"/>
      <c r="V9" s="235"/>
      <c r="W9" s="235"/>
      <c r="X9" s="235"/>
      <c r="Y9" s="235"/>
      <c r="Z9" s="235"/>
      <c r="AA9" s="235"/>
    </row>
    <row r="10" spans="1:31" ht="21" customHeight="1">
      <c r="D10" s="236" t="s">
        <v>349</v>
      </c>
      <c r="E10" s="236"/>
      <c r="F10" s="236"/>
      <c r="G10" s="236"/>
      <c r="H10" s="236"/>
      <c r="I10" s="236"/>
      <c r="J10" s="236"/>
      <c r="K10" s="236"/>
      <c r="L10" s="236"/>
      <c r="M10" s="236"/>
      <c r="N10" s="236"/>
      <c r="O10" s="236"/>
      <c r="P10" s="236"/>
      <c r="Q10" s="236"/>
      <c r="R10" s="236"/>
      <c r="S10" s="236"/>
      <c r="T10" s="236"/>
      <c r="U10" s="236"/>
      <c r="V10" s="236"/>
      <c r="W10" s="236"/>
      <c r="X10" s="236"/>
      <c r="Y10" s="236"/>
      <c r="Z10" s="236"/>
      <c r="AA10" s="236"/>
    </row>
    <row r="11" spans="1:31" s="11" customFormat="1" ht="16.5" customHeight="1" thickBot="1">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344</v>
      </c>
      <c r="AB11" s="13"/>
    </row>
    <row r="12" spans="1:31" s="16" customFormat="1" ht="14.25" customHeight="1" thickBot="1">
      <c r="A12" s="15" t="s">
        <v>314</v>
      </c>
      <c r="B12" s="15" t="s">
        <v>315</v>
      </c>
      <c r="D12" s="237" t="s">
        <v>0</v>
      </c>
      <c r="E12" s="238"/>
      <c r="F12" s="238"/>
      <c r="G12" s="238"/>
      <c r="H12" s="238"/>
      <c r="I12" s="238"/>
      <c r="J12" s="238"/>
      <c r="K12" s="239"/>
      <c r="L12" s="239"/>
      <c r="M12" s="239"/>
      <c r="N12" s="239"/>
      <c r="O12" s="239"/>
      <c r="P12" s="240" t="s">
        <v>316</v>
      </c>
      <c r="Q12" s="241"/>
      <c r="R12" s="238" t="s">
        <v>0</v>
      </c>
      <c r="S12" s="238"/>
      <c r="T12" s="238"/>
      <c r="U12" s="238"/>
      <c r="V12" s="238"/>
      <c r="W12" s="238"/>
      <c r="X12" s="238"/>
      <c r="Y12" s="238"/>
      <c r="Z12" s="240" t="s">
        <v>316</v>
      </c>
      <c r="AA12" s="241"/>
    </row>
    <row r="13" spans="1:31" ht="14.65" customHeight="1">
      <c r="D13" s="17" t="s">
        <v>317</v>
      </c>
      <c r="E13" s="18"/>
      <c r="F13" s="19"/>
      <c r="G13" s="20"/>
      <c r="H13" s="20"/>
      <c r="I13" s="20"/>
      <c r="J13" s="20"/>
      <c r="K13" s="18"/>
      <c r="L13" s="18"/>
      <c r="M13" s="18"/>
      <c r="N13" s="18"/>
      <c r="O13" s="18"/>
      <c r="P13" s="220"/>
      <c r="Q13" s="221"/>
      <c r="R13" s="19" t="s">
        <v>318</v>
      </c>
      <c r="S13" s="19"/>
      <c r="T13" s="19"/>
      <c r="U13" s="19"/>
      <c r="V13" s="19"/>
      <c r="W13" s="19"/>
      <c r="X13" s="19"/>
      <c r="Y13" s="18"/>
      <c r="Z13" s="21"/>
      <c r="AA13" s="22"/>
    </row>
    <row r="14" spans="1:31" ht="14.65" customHeight="1">
      <c r="A14" s="7" t="s">
        <v>3</v>
      </c>
      <c r="B14" s="7" t="s">
        <v>100</v>
      </c>
      <c r="D14" s="23"/>
      <c r="E14" s="19" t="s">
        <v>4</v>
      </c>
      <c r="F14" s="19"/>
      <c r="G14" s="19"/>
      <c r="H14" s="19"/>
      <c r="I14" s="19"/>
      <c r="J14" s="19"/>
      <c r="K14" s="18"/>
      <c r="L14" s="18"/>
      <c r="M14" s="18"/>
      <c r="N14" s="18"/>
      <c r="O14" s="18"/>
      <c r="P14" s="24">
        <v>181204276</v>
      </c>
      <c r="Q14" s="222"/>
      <c r="R14" s="19"/>
      <c r="S14" s="19" t="s">
        <v>101</v>
      </c>
      <c r="T14" s="19"/>
      <c r="U14" s="19"/>
      <c r="V14" s="19"/>
      <c r="W14" s="19"/>
      <c r="X14" s="19"/>
      <c r="Y14" s="18"/>
      <c r="Z14" s="24">
        <v>24676254</v>
      </c>
      <c r="AA14" s="25"/>
      <c r="AD14" s="9">
        <f>IF(AND(AD15="-",AD43="-",AD46="-"),"-",SUM(AD15,AD43,AD46))</f>
        <v>181204276386</v>
      </c>
      <c r="AE14" s="9">
        <f>IF(COUNTIF(AE15:AE19,"-")=COUNTA(AE15:AE19),"-",SUM(AE15:AE19))</f>
        <v>24676254138</v>
      </c>
    </row>
    <row r="15" spans="1:31" ht="14.65" customHeight="1">
      <c r="A15" s="7" t="s">
        <v>5</v>
      </c>
      <c r="B15" s="7" t="s">
        <v>102</v>
      </c>
      <c r="D15" s="23"/>
      <c r="E15" s="19"/>
      <c r="F15" s="19" t="s">
        <v>6</v>
      </c>
      <c r="G15" s="19"/>
      <c r="H15" s="19"/>
      <c r="I15" s="19"/>
      <c r="J15" s="19"/>
      <c r="K15" s="18"/>
      <c r="L15" s="18"/>
      <c r="M15" s="18"/>
      <c r="N15" s="18"/>
      <c r="O15" s="18"/>
      <c r="P15" s="24">
        <v>167143823</v>
      </c>
      <c r="Q15" s="222"/>
      <c r="R15" s="19"/>
      <c r="S15" s="19"/>
      <c r="T15" s="19" t="s">
        <v>319</v>
      </c>
      <c r="U15" s="19"/>
      <c r="V15" s="19"/>
      <c r="W15" s="19"/>
      <c r="X15" s="19"/>
      <c r="Y15" s="18"/>
      <c r="Z15" s="24">
        <v>17299379</v>
      </c>
      <c r="AA15" s="25"/>
      <c r="AD15" s="9">
        <f>IF(AND(AD16="-",AD32="-",COUNTIF(AD41:AD42,"-")=COUNTA(AD41:AD42)),"-",SUM(AD16,AD32,AD41:AD42))</f>
        <v>167143822650</v>
      </c>
      <c r="AE15" s="9">
        <v>17299379138</v>
      </c>
    </row>
    <row r="16" spans="1:31" ht="14.65" customHeight="1">
      <c r="A16" s="7" t="s">
        <v>7</v>
      </c>
      <c r="B16" s="7" t="s">
        <v>103</v>
      </c>
      <c r="D16" s="23"/>
      <c r="E16" s="19"/>
      <c r="F16" s="19"/>
      <c r="G16" s="19" t="s">
        <v>8</v>
      </c>
      <c r="H16" s="19"/>
      <c r="I16" s="19"/>
      <c r="J16" s="19"/>
      <c r="K16" s="18"/>
      <c r="L16" s="18"/>
      <c r="M16" s="18"/>
      <c r="N16" s="18"/>
      <c r="O16" s="18"/>
      <c r="P16" s="24">
        <v>82671633</v>
      </c>
      <c r="Q16" s="222"/>
      <c r="R16" s="19"/>
      <c r="S16" s="19"/>
      <c r="T16" s="19" t="s">
        <v>104</v>
      </c>
      <c r="U16" s="19"/>
      <c r="V16" s="19"/>
      <c r="W16" s="19"/>
      <c r="X16" s="19"/>
      <c r="Y16" s="18"/>
      <c r="Z16" s="24">
        <v>0</v>
      </c>
      <c r="AA16" s="25"/>
      <c r="AD16" s="9">
        <f>IF(COUNTIF(AD17:AD31,"-")=COUNTA(AD17:AD31),"-",SUM(AD17:AD31))</f>
        <v>82671633269</v>
      </c>
      <c r="AE16" s="9">
        <v>0</v>
      </c>
    </row>
    <row r="17" spans="1:31" ht="14.65" customHeight="1">
      <c r="A17" s="7" t="s">
        <v>9</v>
      </c>
      <c r="B17" s="7" t="s">
        <v>105</v>
      </c>
      <c r="D17" s="23"/>
      <c r="E17" s="19"/>
      <c r="F17" s="19"/>
      <c r="G17" s="19"/>
      <c r="H17" s="19" t="s">
        <v>10</v>
      </c>
      <c r="I17" s="19"/>
      <c r="J17" s="19"/>
      <c r="K17" s="18"/>
      <c r="L17" s="18"/>
      <c r="M17" s="18"/>
      <c r="N17" s="18"/>
      <c r="O17" s="18"/>
      <c r="P17" s="24">
        <v>37554586</v>
      </c>
      <c r="Q17" s="222"/>
      <c r="R17" s="19"/>
      <c r="S17" s="19"/>
      <c r="T17" s="19" t="s">
        <v>106</v>
      </c>
      <c r="U17" s="19"/>
      <c r="V17" s="19"/>
      <c r="W17" s="19"/>
      <c r="X17" s="19"/>
      <c r="Y17" s="18"/>
      <c r="Z17" s="24">
        <v>7376875</v>
      </c>
      <c r="AA17" s="25"/>
      <c r="AD17" s="9">
        <v>37554585526</v>
      </c>
      <c r="AE17" s="9">
        <v>7376875000</v>
      </c>
    </row>
    <row r="18" spans="1:31" ht="14.65" customHeight="1">
      <c r="A18" s="7" t="s">
        <v>12</v>
      </c>
      <c r="B18" s="7" t="s">
        <v>107</v>
      </c>
      <c r="D18" s="23"/>
      <c r="E18" s="19"/>
      <c r="F18" s="19"/>
      <c r="G18" s="19"/>
      <c r="H18" s="19" t="s">
        <v>13</v>
      </c>
      <c r="I18" s="19"/>
      <c r="J18" s="19"/>
      <c r="K18" s="18"/>
      <c r="L18" s="18"/>
      <c r="M18" s="18"/>
      <c r="N18" s="18"/>
      <c r="O18" s="18"/>
      <c r="P18" s="24">
        <v>0</v>
      </c>
      <c r="Q18" s="222"/>
      <c r="R18" s="19"/>
      <c r="S18" s="19"/>
      <c r="T18" s="19" t="s">
        <v>108</v>
      </c>
      <c r="U18" s="19"/>
      <c r="V18" s="19"/>
      <c r="W18" s="19"/>
      <c r="X18" s="19"/>
      <c r="Y18" s="18"/>
      <c r="Z18" s="24">
        <v>0</v>
      </c>
      <c r="AA18" s="25"/>
      <c r="AD18" s="9">
        <v>0</v>
      </c>
      <c r="AE18" s="9">
        <v>0</v>
      </c>
    </row>
    <row r="19" spans="1:31" ht="14.65" customHeight="1">
      <c r="A19" s="7" t="s">
        <v>14</v>
      </c>
      <c r="B19" s="7" t="s">
        <v>109</v>
      </c>
      <c r="D19" s="23"/>
      <c r="E19" s="19"/>
      <c r="F19" s="19"/>
      <c r="G19" s="19"/>
      <c r="H19" s="19" t="s">
        <v>15</v>
      </c>
      <c r="I19" s="19"/>
      <c r="J19" s="19"/>
      <c r="K19" s="18"/>
      <c r="L19" s="18"/>
      <c r="M19" s="18"/>
      <c r="N19" s="18"/>
      <c r="O19" s="18"/>
      <c r="P19" s="24">
        <v>81861490</v>
      </c>
      <c r="Q19" s="222"/>
      <c r="R19" s="19"/>
      <c r="S19" s="19"/>
      <c r="T19" s="19" t="s">
        <v>35</v>
      </c>
      <c r="U19" s="19"/>
      <c r="V19" s="19"/>
      <c r="W19" s="19"/>
      <c r="X19" s="19"/>
      <c r="Y19" s="18"/>
      <c r="Z19" s="24">
        <v>0</v>
      </c>
      <c r="AA19" s="25"/>
      <c r="AD19" s="9">
        <v>81861489672</v>
      </c>
      <c r="AE19" s="9">
        <v>0</v>
      </c>
    </row>
    <row r="20" spans="1:31" ht="14.65" customHeight="1">
      <c r="A20" s="7" t="s">
        <v>16</v>
      </c>
      <c r="B20" s="7" t="s">
        <v>110</v>
      </c>
      <c r="D20" s="23"/>
      <c r="E20" s="19"/>
      <c r="F20" s="19"/>
      <c r="G20" s="19"/>
      <c r="H20" s="19" t="s">
        <v>17</v>
      </c>
      <c r="I20" s="19"/>
      <c r="J20" s="19"/>
      <c r="K20" s="18"/>
      <c r="L20" s="18"/>
      <c r="M20" s="18"/>
      <c r="N20" s="18"/>
      <c r="O20" s="18"/>
      <c r="P20" s="24">
        <v>-38662379</v>
      </c>
      <c r="Q20" s="222"/>
      <c r="R20" s="19"/>
      <c r="S20" s="19" t="s">
        <v>111</v>
      </c>
      <c r="T20" s="19"/>
      <c r="U20" s="19"/>
      <c r="V20" s="19"/>
      <c r="W20" s="19"/>
      <c r="X20" s="19"/>
      <c r="Y20" s="18"/>
      <c r="Z20" s="24">
        <v>3759713</v>
      </c>
      <c r="AA20" s="25"/>
      <c r="AD20" s="9">
        <v>-38662378916</v>
      </c>
      <c r="AE20" s="9">
        <f>IF(COUNTIF(AE21:AE28,"-")=COUNTA(AE21:AE28),"-",SUM(AE21:AE28))</f>
        <v>3759713253</v>
      </c>
    </row>
    <row r="21" spans="1:31" ht="14.65" customHeight="1">
      <c r="A21" s="7" t="s">
        <v>18</v>
      </c>
      <c r="B21" s="7" t="s">
        <v>112</v>
      </c>
      <c r="D21" s="23"/>
      <c r="E21" s="19"/>
      <c r="F21" s="19"/>
      <c r="G21" s="19"/>
      <c r="H21" s="19" t="s">
        <v>19</v>
      </c>
      <c r="I21" s="19"/>
      <c r="J21" s="19"/>
      <c r="K21" s="18"/>
      <c r="L21" s="18"/>
      <c r="M21" s="18"/>
      <c r="N21" s="18"/>
      <c r="O21" s="18"/>
      <c r="P21" s="24">
        <v>4393458</v>
      </c>
      <c r="Q21" s="222"/>
      <c r="R21" s="19"/>
      <c r="S21" s="19"/>
      <c r="T21" s="19" t="s">
        <v>320</v>
      </c>
      <c r="U21" s="19"/>
      <c r="V21" s="19"/>
      <c r="W21" s="19"/>
      <c r="X21" s="19"/>
      <c r="Y21" s="18"/>
      <c r="Z21" s="24">
        <v>2802727</v>
      </c>
      <c r="AA21" s="25"/>
      <c r="AD21" s="9">
        <v>4393458317</v>
      </c>
      <c r="AE21" s="9">
        <v>2802727103</v>
      </c>
    </row>
    <row r="22" spans="1:31" ht="14.65" customHeight="1">
      <c r="A22" s="7" t="s">
        <v>20</v>
      </c>
      <c r="B22" s="7" t="s">
        <v>113</v>
      </c>
      <c r="D22" s="23"/>
      <c r="E22" s="19"/>
      <c r="F22" s="19"/>
      <c r="G22" s="19"/>
      <c r="H22" s="19" t="s">
        <v>21</v>
      </c>
      <c r="I22" s="19"/>
      <c r="J22" s="19"/>
      <c r="K22" s="18"/>
      <c r="L22" s="18"/>
      <c r="M22" s="18"/>
      <c r="N22" s="18"/>
      <c r="O22" s="18"/>
      <c r="P22" s="24">
        <v>-2603406</v>
      </c>
      <c r="Q22" s="222"/>
      <c r="R22" s="19"/>
      <c r="S22" s="19"/>
      <c r="T22" s="19" t="s">
        <v>114</v>
      </c>
      <c r="U22" s="19"/>
      <c r="V22" s="19"/>
      <c r="W22" s="19"/>
      <c r="X22" s="19"/>
      <c r="Y22" s="18"/>
      <c r="Z22" s="24">
        <v>0</v>
      </c>
      <c r="AA22" s="25"/>
      <c r="AD22" s="9">
        <v>-2603405690</v>
      </c>
      <c r="AE22" s="9">
        <v>0</v>
      </c>
    </row>
    <row r="23" spans="1:31" ht="14.65" customHeight="1">
      <c r="A23" s="7" t="s">
        <v>22</v>
      </c>
      <c r="B23" s="7" t="s">
        <v>115</v>
      </c>
      <c r="D23" s="23"/>
      <c r="E23" s="19"/>
      <c r="F23" s="19"/>
      <c r="G23" s="19"/>
      <c r="H23" s="19" t="s">
        <v>23</v>
      </c>
      <c r="I23" s="26"/>
      <c r="J23" s="26"/>
      <c r="K23" s="27"/>
      <c r="L23" s="27"/>
      <c r="M23" s="27"/>
      <c r="N23" s="27"/>
      <c r="O23" s="27"/>
      <c r="P23" s="24">
        <v>0</v>
      </c>
      <c r="Q23" s="222"/>
      <c r="R23" s="19"/>
      <c r="S23" s="19"/>
      <c r="T23" s="19" t="s">
        <v>116</v>
      </c>
      <c r="U23" s="19"/>
      <c r="V23" s="19"/>
      <c r="W23" s="19"/>
      <c r="X23" s="19"/>
      <c r="Y23" s="18"/>
      <c r="Z23" s="24">
        <v>0</v>
      </c>
      <c r="AA23" s="25"/>
      <c r="AD23" s="9">
        <v>0</v>
      </c>
      <c r="AE23" s="9">
        <v>0</v>
      </c>
    </row>
    <row r="24" spans="1:31" ht="14.65" customHeight="1">
      <c r="A24" s="7" t="s">
        <v>24</v>
      </c>
      <c r="B24" s="7" t="s">
        <v>117</v>
      </c>
      <c r="D24" s="23"/>
      <c r="E24" s="19"/>
      <c r="F24" s="19"/>
      <c r="G24" s="19"/>
      <c r="H24" s="19" t="s">
        <v>25</v>
      </c>
      <c r="I24" s="26"/>
      <c r="J24" s="26"/>
      <c r="K24" s="27"/>
      <c r="L24" s="27"/>
      <c r="M24" s="27"/>
      <c r="N24" s="27"/>
      <c r="O24" s="27"/>
      <c r="P24" s="24">
        <v>0</v>
      </c>
      <c r="Q24" s="222"/>
      <c r="R24" s="18"/>
      <c r="S24" s="19"/>
      <c r="T24" s="19" t="s">
        <v>118</v>
      </c>
      <c r="U24" s="19"/>
      <c r="V24" s="19"/>
      <c r="W24" s="19"/>
      <c r="X24" s="19"/>
      <c r="Y24" s="18"/>
      <c r="Z24" s="24">
        <v>0</v>
      </c>
      <c r="AA24" s="25"/>
      <c r="AD24" s="9">
        <v>0</v>
      </c>
      <c r="AE24" s="9">
        <v>0</v>
      </c>
    </row>
    <row r="25" spans="1:31" ht="14.65" customHeight="1">
      <c r="A25" s="7" t="s">
        <v>26</v>
      </c>
      <c r="B25" s="7" t="s">
        <v>119</v>
      </c>
      <c r="D25" s="23"/>
      <c r="E25" s="19"/>
      <c r="F25" s="19"/>
      <c r="G25" s="19"/>
      <c r="H25" s="19" t="s">
        <v>27</v>
      </c>
      <c r="I25" s="26"/>
      <c r="J25" s="26"/>
      <c r="K25" s="27"/>
      <c r="L25" s="27"/>
      <c r="M25" s="27"/>
      <c r="N25" s="27"/>
      <c r="O25" s="27"/>
      <c r="P25" s="24">
        <v>0</v>
      </c>
      <c r="Q25" s="222"/>
      <c r="R25" s="18"/>
      <c r="S25" s="19"/>
      <c r="T25" s="19" t="s">
        <v>120</v>
      </c>
      <c r="U25" s="19"/>
      <c r="V25" s="19"/>
      <c r="W25" s="19"/>
      <c r="X25" s="19"/>
      <c r="Y25" s="18"/>
      <c r="Z25" s="24">
        <v>0</v>
      </c>
      <c r="AA25" s="25"/>
      <c r="AD25" s="9">
        <v>0</v>
      </c>
      <c r="AE25" s="9">
        <v>0</v>
      </c>
    </row>
    <row r="26" spans="1:31" ht="14.65" customHeight="1">
      <c r="A26" s="7" t="s">
        <v>28</v>
      </c>
      <c r="B26" s="7" t="s">
        <v>121</v>
      </c>
      <c r="D26" s="23"/>
      <c r="E26" s="19"/>
      <c r="F26" s="19"/>
      <c r="G26" s="19"/>
      <c r="H26" s="19" t="s">
        <v>29</v>
      </c>
      <c r="I26" s="26"/>
      <c r="J26" s="26"/>
      <c r="K26" s="27"/>
      <c r="L26" s="27"/>
      <c r="M26" s="27"/>
      <c r="N26" s="27"/>
      <c r="O26" s="27"/>
      <c r="P26" s="24">
        <v>0</v>
      </c>
      <c r="Q26" s="222"/>
      <c r="R26" s="19"/>
      <c r="S26" s="19"/>
      <c r="T26" s="19" t="s">
        <v>122</v>
      </c>
      <c r="U26" s="19"/>
      <c r="V26" s="19"/>
      <c r="W26" s="19"/>
      <c r="X26" s="19"/>
      <c r="Y26" s="18"/>
      <c r="Z26" s="24">
        <v>452994</v>
      </c>
      <c r="AA26" s="25"/>
      <c r="AD26" s="9">
        <v>0</v>
      </c>
      <c r="AE26" s="9">
        <v>452994279</v>
      </c>
    </row>
    <row r="27" spans="1:31" ht="14.65" customHeight="1">
      <c r="A27" s="7" t="s">
        <v>30</v>
      </c>
      <c r="B27" s="7" t="s">
        <v>123</v>
      </c>
      <c r="D27" s="23"/>
      <c r="E27" s="19"/>
      <c r="F27" s="19"/>
      <c r="G27" s="19"/>
      <c r="H27" s="19" t="s">
        <v>31</v>
      </c>
      <c r="I27" s="26"/>
      <c r="J27" s="26"/>
      <c r="K27" s="27"/>
      <c r="L27" s="27"/>
      <c r="M27" s="27"/>
      <c r="N27" s="27"/>
      <c r="O27" s="27"/>
      <c r="P27" s="24">
        <v>0</v>
      </c>
      <c r="Q27" s="222"/>
      <c r="R27" s="19"/>
      <c r="S27" s="19"/>
      <c r="T27" s="19" t="s">
        <v>124</v>
      </c>
      <c r="U27" s="19"/>
      <c r="V27" s="19"/>
      <c r="W27" s="19"/>
      <c r="X27" s="19"/>
      <c r="Y27" s="18"/>
      <c r="Z27" s="24">
        <v>503992</v>
      </c>
      <c r="AA27" s="25"/>
      <c r="AD27" s="9">
        <v>0</v>
      </c>
      <c r="AE27" s="9">
        <v>503991871</v>
      </c>
    </row>
    <row r="28" spans="1:31" ht="14.65" customHeight="1">
      <c r="A28" s="7" t="s">
        <v>32</v>
      </c>
      <c r="B28" s="7" t="s">
        <v>125</v>
      </c>
      <c r="D28" s="23"/>
      <c r="E28" s="19"/>
      <c r="F28" s="19"/>
      <c r="G28" s="19"/>
      <c r="H28" s="19" t="s">
        <v>33</v>
      </c>
      <c r="I28" s="26"/>
      <c r="J28" s="26"/>
      <c r="K28" s="27"/>
      <c r="L28" s="27"/>
      <c r="M28" s="27"/>
      <c r="N28" s="27"/>
      <c r="O28" s="27"/>
      <c r="P28" s="24">
        <v>0</v>
      </c>
      <c r="Q28" s="222"/>
      <c r="R28" s="19"/>
      <c r="S28" s="19"/>
      <c r="T28" s="19" t="s">
        <v>35</v>
      </c>
      <c r="U28" s="19"/>
      <c r="V28" s="19"/>
      <c r="W28" s="19"/>
      <c r="X28" s="19"/>
      <c r="Y28" s="18"/>
      <c r="Z28" s="24">
        <v>0</v>
      </c>
      <c r="AA28" s="25"/>
      <c r="AD28" s="9">
        <v>0</v>
      </c>
      <c r="AE28" s="9">
        <v>0</v>
      </c>
    </row>
    <row r="29" spans="1:31" ht="14.65" customHeight="1">
      <c r="A29" s="7" t="s">
        <v>34</v>
      </c>
      <c r="B29" s="7" t="s">
        <v>98</v>
      </c>
      <c r="D29" s="23"/>
      <c r="E29" s="19"/>
      <c r="F29" s="19"/>
      <c r="G29" s="19"/>
      <c r="H29" s="19" t="s">
        <v>35</v>
      </c>
      <c r="I29" s="19"/>
      <c r="J29" s="19"/>
      <c r="K29" s="18"/>
      <c r="L29" s="18"/>
      <c r="M29" s="18"/>
      <c r="N29" s="18"/>
      <c r="O29" s="18"/>
      <c r="P29" s="24">
        <v>0</v>
      </c>
      <c r="Q29" s="222"/>
      <c r="R29" s="242" t="s">
        <v>99</v>
      </c>
      <c r="S29" s="243"/>
      <c r="T29" s="243"/>
      <c r="U29" s="243"/>
      <c r="V29" s="243"/>
      <c r="W29" s="243"/>
      <c r="X29" s="243"/>
      <c r="Y29" s="243"/>
      <c r="Z29" s="28">
        <v>28435967</v>
      </c>
      <c r="AA29" s="29"/>
      <c r="AD29" s="9">
        <v>0</v>
      </c>
      <c r="AE29" s="9">
        <f>IF(AND(AE14="-",AE20="-"),"-",SUM(AE14,AE20))</f>
        <v>28435967391</v>
      </c>
    </row>
    <row r="30" spans="1:31" ht="14.65" customHeight="1">
      <c r="A30" s="7" t="s">
        <v>36</v>
      </c>
      <c r="D30" s="23"/>
      <c r="E30" s="19"/>
      <c r="F30" s="19"/>
      <c r="G30" s="19"/>
      <c r="H30" s="19" t="s">
        <v>37</v>
      </c>
      <c r="I30" s="19"/>
      <c r="J30" s="19"/>
      <c r="K30" s="18"/>
      <c r="L30" s="18"/>
      <c r="M30" s="18"/>
      <c r="N30" s="18"/>
      <c r="O30" s="18"/>
      <c r="P30" s="24">
        <v>0</v>
      </c>
      <c r="Q30" s="222"/>
      <c r="R30" s="19" t="s">
        <v>321</v>
      </c>
      <c r="S30" s="30"/>
      <c r="T30" s="30"/>
      <c r="U30" s="30"/>
      <c r="V30" s="30"/>
      <c r="W30" s="30"/>
      <c r="X30" s="30"/>
      <c r="Y30" s="30"/>
      <c r="Z30" s="31"/>
      <c r="AA30" s="32"/>
      <c r="AD30" s="9">
        <v>0</v>
      </c>
    </row>
    <row r="31" spans="1:31" ht="14.65" customHeight="1">
      <c r="A31" s="7" t="s">
        <v>38</v>
      </c>
      <c r="B31" s="7" t="s">
        <v>128</v>
      </c>
      <c r="D31" s="23"/>
      <c r="E31" s="19"/>
      <c r="F31" s="19"/>
      <c r="G31" s="19"/>
      <c r="H31" s="19" t="s">
        <v>39</v>
      </c>
      <c r="I31" s="19"/>
      <c r="J31" s="19"/>
      <c r="K31" s="18"/>
      <c r="L31" s="18"/>
      <c r="M31" s="18"/>
      <c r="N31" s="18"/>
      <c r="O31" s="18"/>
      <c r="P31" s="24">
        <v>127884</v>
      </c>
      <c r="Q31" s="222"/>
      <c r="R31" s="19"/>
      <c r="S31" s="19" t="s">
        <v>129</v>
      </c>
      <c r="T31" s="19"/>
      <c r="U31" s="19"/>
      <c r="V31" s="19"/>
      <c r="W31" s="19"/>
      <c r="X31" s="19"/>
      <c r="Y31" s="18"/>
      <c r="Z31" s="24">
        <v>182875577</v>
      </c>
      <c r="AA31" s="25"/>
      <c r="AD31" s="9">
        <v>127884360</v>
      </c>
      <c r="AE31" s="9">
        <v>182875577312</v>
      </c>
    </row>
    <row r="32" spans="1:31" ht="14.65" customHeight="1">
      <c r="A32" s="7" t="s">
        <v>40</v>
      </c>
      <c r="B32" s="7" t="s">
        <v>130</v>
      </c>
      <c r="D32" s="23"/>
      <c r="E32" s="19"/>
      <c r="F32" s="19"/>
      <c r="G32" s="19" t="s">
        <v>41</v>
      </c>
      <c r="H32" s="19"/>
      <c r="I32" s="19"/>
      <c r="J32" s="19"/>
      <c r="K32" s="18"/>
      <c r="L32" s="18"/>
      <c r="M32" s="18"/>
      <c r="N32" s="18"/>
      <c r="O32" s="18"/>
      <c r="P32" s="24">
        <v>83809405</v>
      </c>
      <c r="Q32" s="222"/>
      <c r="R32" s="19"/>
      <c r="S32" s="18" t="s">
        <v>131</v>
      </c>
      <c r="T32" s="19"/>
      <c r="U32" s="19"/>
      <c r="V32" s="19"/>
      <c r="W32" s="19"/>
      <c r="X32" s="19"/>
      <c r="Y32" s="18"/>
      <c r="Z32" s="24">
        <v>-26174003</v>
      </c>
      <c r="AA32" s="25"/>
      <c r="AD32" s="9">
        <f>IF(COUNTIF(AD33:AD40,"-")=COUNTA(AD33:AD40),"-",SUM(AD33:AD40))</f>
        <v>83809405406</v>
      </c>
      <c r="AE32" s="9">
        <v>-26174003479</v>
      </c>
    </row>
    <row r="33" spans="1:30" ht="14.65" customHeight="1">
      <c r="A33" s="7" t="s">
        <v>42</v>
      </c>
      <c r="D33" s="23"/>
      <c r="E33" s="19"/>
      <c r="F33" s="19"/>
      <c r="G33" s="19"/>
      <c r="H33" s="19" t="s">
        <v>10</v>
      </c>
      <c r="I33" s="19"/>
      <c r="J33" s="19"/>
      <c r="K33" s="18"/>
      <c r="L33" s="18"/>
      <c r="M33" s="18"/>
      <c r="N33" s="18"/>
      <c r="O33" s="18"/>
      <c r="P33" s="24">
        <v>25406309</v>
      </c>
      <c r="Q33" s="222"/>
      <c r="R33" s="23"/>
      <c r="S33" s="19"/>
      <c r="T33" s="19"/>
      <c r="U33" s="19"/>
      <c r="V33" s="19"/>
      <c r="W33" s="19"/>
      <c r="X33" s="19"/>
      <c r="Y33" s="18"/>
      <c r="Z33" s="24"/>
      <c r="AA33" s="33"/>
      <c r="AD33" s="9">
        <v>25406308514</v>
      </c>
    </row>
    <row r="34" spans="1:30" ht="14.65" customHeight="1">
      <c r="A34" s="7" t="s">
        <v>43</v>
      </c>
      <c r="D34" s="23"/>
      <c r="E34" s="19"/>
      <c r="F34" s="19"/>
      <c r="G34" s="19"/>
      <c r="H34" s="19" t="s">
        <v>15</v>
      </c>
      <c r="I34" s="19"/>
      <c r="J34" s="19"/>
      <c r="K34" s="18"/>
      <c r="L34" s="18"/>
      <c r="M34" s="18"/>
      <c r="N34" s="18"/>
      <c r="O34" s="18"/>
      <c r="P34" s="24">
        <v>18328093</v>
      </c>
      <c r="Q34" s="222"/>
      <c r="R34" s="244"/>
      <c r="S34" s="245"/>
      <c r="T34" s="245"/>
      <c r="U34" s="245"/>
      <c r="V34" s="245"/>
      <c r="W34" s="245"/>
      <c r="X34" s="245"/>
      <c r="Y34" s="245"/>
      <c r="Z34" s="24"/>
      <c r="AA34" s="25"/>
      <c r="AD34" s="9">
        <v>18328092586</v>
      </c>
    </row>
    <row r="35" spans="1:30" ht="14.65" customHeight="1">
      <c r="A35" s="7" t="s">
        <v>44</v>
      </c>
      <c r="D35" s="23"/>
      <c r="E35" s="19"/>
      <c r="F35" s="19"/>
      <c r="G35" s="19"/>
      <c r="H35" s="19" t="s">
        <v>17</v>
      </c>
      <c r="I35" s="19"/>
      <c r="J35" s="19"/>
      <c r="K35" s="18"/>
      <c r="L35" s="18"/>
      <c r="M35" s="18"/>
      <c r="N35" s="18"/>
      <c r="O35" s="18"/>
      <c r="P35" s="24">
        <v>-11408832</v>
      </c>
      <c r="Q35" s="222"/>
      <c r="R35" s="19"/>
      <c r="S35" s="30"/>
      <c r="T35" s="30"/>
      <c r="U35" s="30"/>
      <c r="V35" s="30"/>
      <c r="W35" s="30"/>
      <c r="X35" s="30"/>
      <c r="Y35" s="30"/>
      <c r="Z35" s="31"/>
      <c r="AA35" s="34"/>
      <c r="AD35" s="9">
        <v>-11408832092</v>
      </c>
    </row>
    <row r="36" spans="1:30" ht="14.65" customHeight="1">
      <c r="A36" s="7" t="s">
        <v>45</v>
      </c>
      <c r="D36" s="23"/>
      <c r="E36" s="19"/>
      <c r="F36" s="19"/>
      <c r="G36" s="19"/>
      <c r="H36" s="19" t="s">
        <v>19</v>
      </c>
      <c r="I36" s="19"/>
      <c r="J36" s="19"/>
      <c r="K36" s="18"/>
      <c r="L36" s="18"/>
      <c r="M36" s="18"/>
      <c r="N36" s="18"/>
      <c r="O36" s="18"/>
      <c r="P36" s="24">
        <v>125357143</v>
      </c>
      <c r="Q36" s="222"/>
      <c r="R36" s="19"/>
      <c r="S36" s="19"/>
      <c r="T36" s="19"/>
      <c r="U36" s="19"/>
      <c r="V36" s="19"/>
      <c r="W36" s="19"/>
      <c r="X36" s="19"/>
      <c r="Y36" s="18"/>
      <c r="Z36" s="24"/>
      <c r="AA36" s="33"/>
      <c r="AD36" s="9">
        <v>125357143466</v>
      </c>
    </row>
    <row r="37" spans="1:30" ht="14.65" customHeight="1">
      <c r="A37" s="7" t="s">
        <v>46</v>
      </c>
      <c r="D37" s="23"/>
      <c r="E37" s="19"/>
      <c r="F37" s="19"/>
      <c r="G37" s="19"/>
      <c r="H37" s="19" t="s">
        <v>21</v>
      </c>
      <c r="I37" s="19"/>
      <c r="J37" s="19"/>
      <c r="K37" s="18"/>
      <c r="L37" s="18"/>
      <c r="M37" s="18"/>
      <c r="N37" s="18"/>
      <c r="O37" s="18"/>
      <c r="P37" s="24">
        <v>-73903156</v>
      </c>
      <c r="Q37" s="222"/>
      <c r="R37" s="17"/>
      <c r="S37" s="18"/>
      <c r="T37" s="18"/>
      <c r="U37" s="18"/>
      <c r="V37" s="18"/>
      <c r="W37" s="18"/>
      <c r="X37" s="18"/>
      <c r="Y37" s="35"/>
      <c r="Z37" s="24"/>
      <c r="AA37" s="33"/>
      <c r="AD37" s="9">
        <v>-73903156035</v>
      </c>
    </row>
    <row r="38" spans="1:30" ht="14.65" customHeight="1">
      <c r="A38" s="7" t="s">
        <v>47</v>
      </c>
      <c r="D38" s="23"/>
      <c r="E38" s="19"/>
      <c r="F38" s="19"/>
      <c r="G38" s="19"/>
      <c r="H38" s="19" t="s">
        <v>35</v>
      </c>
      <c r="I38" s="19"/>
      <c r="J38" s="19"/>
      <c r="K38" s="18"/>
      <c r="L38" s="18"/>
      <c r="M38" s="18"/>
      <c r="N38" s="18"/>
      <c r="O38" s="18"/>
      <c r="P38" s="24">
        <v>0</v>
      </c>
      <c r="Q38" s="222"/>
      <c r="R38" s="18"/>
      <c r="S38" s="18"/>
      <c r="T38" s="18"/>
      <c r="U38" s="18"/>
      <c r="V38" s="18"/>
      <c r="W38" s="18"/>
      <c r="X38" s="18"/>
      <c r="Y38" s="18"/>
      <c r="Z38" s="24"/>
      <c r="AA38" s="33"/>
      <c r="AD38" s="9">
        <v>0</v>
      </c>
    </row>
    <row r="39" spans="1:30" ht="14.65" customHeight="1">
      <c r="A39" s="7" t="s">
        <v>48</v>
      </c>
      <c r="D39" s="23"/>
      <c r="E39" s="19"/>
      <c r="F39" s="19"/>
      <c r="G39" s="19"/>
      <c r="H39" s="19" t="s">
        <v>37</v>
      </c>
      <c r="I39" s="19"/>
      <c r="J39" s="19"/>
      <c r="K39" s="18"/>
      <c r="L39" s="18"/>
      <c r="M39" s="18"/>
      <c r="N39" s="18"/>
      <c r="O39" s="18"/>
      <c r="P39" s="24">
        <v>0</v>
      </c>
      <c r="Q39" s="222"/>
      <c r="R39" s="36"/>
      <c r="S39" s="36"/>
      <c r="T39" s="36"/>
      <c r="U39" s="36"/>
      <c r="V39" s="36"/>
      <c r="W39" s="36"/>
      <c r="X39" s="36"/>
      <c r="Y39" s="36"/>
      <c r="Z39" s="21"/>
      <c r="AA39" s="37"/>
      <c r="AD39" s="9">
        <v>0</v>
      </c>
    </row>
    <row r="40" spans="1:30" ht="14.65" customHeight="1">
      <c r="A40" s="7" t="s">
        <v>49</v>
      </c>
      <c r="D40" s="23"/>
      <c r="E40" s="19"/>
      <c r="F40" s="19"/>
      <c r="G40" s="19"/>
      <c r="H40" s="19" t="s">
        <v>39</v>
      </c>
      <c r="I40" s="19"/>
      <c r="J40" s="19"/>
      <c r="K40" s="18"/>
      <c r="L40" s="18"/>
      <c r="M40" s="18"/>
      <c r="N40" s="18"/>
      <c r="O40" s="18"/>
      <c r="P40" s="24">
        <v>29849</v>
      </c>
      <c r="Q40" s="222"/>
      <c r="R40" s="36"/>
      <c r="S40" s="36"/>
      <c r="T40" s="36"/>
      <c r="U40" s="36"/>
      <c r="V40" s="36"/>
      <c r="W40" s="36"/>
      <c r="X40" s="36"/>
      <c r="Y40" s="36"/>
      <c r="Z40" s="21"/>
      <c r="AA40" s="37"/>
      <c r="AD40" s="9">
        <v>29848967</v>
      </c>
    </row>
    <row r="41" spans="1:30" ht="14.65" customHeight="1">
      <c r="A41" s="7" t="s">
        <v>50</v>
      </c>
      <c r="D41" s="23"/>
      <c r="E41" s="19"/>
      <c r="F41" s="19"/>
      <c r="G41" s="19" t="s">
        <v>51</v>
      </c>
      <c r="H41" s="26"/>
      <c r="I41" s="26"/>
      <c r="J41" s="26"/>
      <c r="K41" s="27"/>
      <c r="L41" s="27"/>
      <c r="M41" s="27"/>
      <c r="N41" s="27"/>
      <c r="O41" s="27"/>
      <c r="P41" s="24">
        <v>2742155</v>
      </c>
      <c r="Q41" s="222"/>
      <c r="R41" s="36"/>
      <c r="S41" s="36"/>
      <c r="T41" s="36"/>
      <c r="U41" s="36"/>
      <c r="V41" s="36"/>
      <c r="W41" s="36"/>
      <c r="X41" s="36"/>
      <c r="Y41" s="36"/>
      <c r="Z41" s="21"/>
      <c r="AA41" s="37"/>
      <c r="AD41" s="9">
        <v>2742154917</v>
      </c>
    </row>
    <row r="42" spans="1:30" ht="14.65" customHeight="1">
      <c r="A42" s="7" t="s">
        <v>52</v>
      </c>
      <c r="D42" s="23"/>
      <c r="E42" s="19"/>
      <c r="F42" s="19"/>
      <c r="G42" s="19" t="s">
        <v>53</v>
      </c>
      <c r="H42" s="26"/>
      <c r="I42" s="26"/>
      <c r="J42" s="26"/>
      <c r="K42" s="27"/>
      <c r="L42" s="27"/>
      <c r="M42" s="27"/>
      <c r="N42" s="27"/>
      <c r="O42" s="27"/>
      <c r="P42" s="24">
        <v>-2079371</v>
      </c>
      <c r="Q42" s="222"/>
      <c r="R42" s="36"/>
      <c r="S42" s="36"/>
      <c r="T42" s="36"/>
      <c r="U42" s="36"/>
      <c r="V42" s="36"/>
      <c r="W42" s="36"/>
      <c r="X42" s="36"/>
      <c r="Y42" s="36"/>
      <c r="Z42" s="21"/>
      <c r="AA42" s="37"/>
      <c r="AD42" s="9">
        <v>-2079370942</v>
      </c>
    </row>
    <row r="43" spans="1:30" ht="14.65" customHeight="1">
      <c r="A43" s="7" t="s">
        <v>54</v>
      </c>
      <c r="D43" s="23"/>
      <c r="E43" s="19"/>
      <c r="F43" s="19" t="s">
        <v>55</v>
      </c>
      <c r="G43" s="19"/>
      <c r="H43" s="26"/>
      <c r="I43" s="26"/>
      <c r="J43" s="26"/>
      <c r="K43" s="27"/>
      <c r="L43" s="27"/>
      <c r="M43" s="27"/>
      <c r="N43" s="27"/>
      <c r="O43" s="27"/>
      <c r="P43" s="24">
        <v>446555</v>
      </c>
      <c r="Q43" s="222"/>
      <c r="R43" s="36"/>
      <c r="S43" s="36"/>
      <c r="T43" s="36"/>
      <c r="U43" s="36"/>
      <c r="V43" s="36"/>
      <c r="W43" s="36"/>
      <c r="X43" s="36"/>
      <c r="Y43" s="36"/>
      <c r="Z43" s="21"/>
      <c r="AA43" s="37"/>
      <c r="AD43" s="9">
        <f>IF(COUNTIF(AD44:AD45,"-")=COUNTA(AD44:AD45),"-",SUM(AD44:AD45))</f>
        <v>446554992</v>
      </c>
    </row>
    <row r="44" spans="1:30" ht="14.65" customHeight="1">
      <c r="A44" s="7" t="s">
        <v>56</v>
      </c>
      <c r="D44" s="23"/>
      <c r="E44" s="19"/>
      <c r="F44" s="19"/>
      <c r="G44" s="19" t="s">
        <v>57</v>
      </c>
      <c r="H44" s="19"/>
      <c r="I44" s="19"/>
      <c r="J44" s="19"/>
      <c r="K44" s="18"/>
      <c r="L44" s="18"/>
      <c r="M44" s="18"/>
      <c r="N44" s="18"/>
      <c r="O44" s="18"/>
      <c r="P44" s="24">
        <v>446555</v>
      </c>
      <c r="Q44" s="222"/>
      <c r="R44" s="36"/>
      <c r="S44" s="36"/>
      <c r="T44" s="36"/>
      <c r="U44" s="36"/>
      <c r="V44" s="36"/>
      <c r="W44" s="36"/>
      <c r="X44" s="36"/>
      <c r="Y44" s="36"/>
      <c r="Z44" s="21"/>
      <c r="AA44" s="37"/>
      <c r="AD44" s="9">
        <v>446554992</v>
      </c>
    </row>
    <row r="45" spans="1:30" ht="14.65" customHeight="1">
      <c r="A45" s="7" t="s">
        <v>58</v>
      </c>
      <c r="D45" s="23"/>
      <c r="E45" s="19"/>
      <c r="F45" s="19"/>
      <c r="G45" s="19" t="s">
        <v>35</v>
      </c>
      <c r="H45" s="19"/>
      <c r="I45" s="19"/>
      <c r="J45" s="19"/>
      <c r="K45" s="18"/>
      <c r="L45" s="18"/>
      <c r="M45" s="18"/>
      <c r="N45" s="18"/>
      <c r="O45" s="18"/>
      <c r="P45" s="24">
        <v>0</v>
      </c>
      <c r="Q45" s="222"/>
      <c r="R45" s="36"/>
      <c r="S45" s="36"/>
      <c r="T45" s="36"/>
      <c r="U45" s="36"/>
      <c r="V45" s="36"/>
      <c r="W45" s="36"/>
      <c r="X45" s="36"/>
      <c r="Y45" s="36"/>
      <c r="Z45" s="21"/>
      <c r="AA45" s="37"/>
      <c r="AD45" s="9">
        <v>0</v>
      </c>
    </row>
    <row r="46" spans="1:30" ht="14.65" customHeight="1">
      <c r="A46" s="7" t="s">
        <v>59</v>
      </c>
      <c r="D46" s="23"/>
      <c r="E46" s="19"/>
      <c r="F46" s="19" t="s">
        <v>60</v>
      </c>
      <c r="G46" s="19"/>
      <c r="H46" s="19"/>
      <c r="I46" s="19"/>
      <c r="J46" s="19"/>
      <c r="K46" s="19"/>
      <c r="L46" s="18"/>
      <c r="M46" s="18"/>
      <c r="N46" s="18"/>
      <c r="O46" s="18"/>
      <c r="P46" s="24">
        <v>13613899</v>
      </c>
      <c r="Q46" s="222"/>
      <c r="R46" s="36"/>
      <c r="S46" s="36"/>
      <c r="T46" s="36"/>
      <c r="U46" s="36"/>
      <c r="V46" s="36"/>
      <c r="W46" s="36"/>
      <c r="X46" s="36"/>
      <c r="Y46" s="36"/>
      <c r="Z46" s="21"/>
      <c r="AA46" s="37"/>
      <c r="AD46" s="9">
        <f>IF(COUNTIF(AD47:AD58,"-")=COUNTA(AD47:AD58),"-",SUM(AD47,AD51:AD54,AD57:AD58))</f>
        <v>13613898744</v>
      </c>
    </row>
    <row r="47" spans="1:30" ht="14.65" customHeight="1">
      <c r="A47" s="7" t="s">
        <v>61</v>
      </c>
      <c r="D47" s="23"/>
      <c r="E47" s="19"/>
      <c r="F47" s="19"/>
      <c r="G47" s="19" t="s">
        <v>62</v>
      </c>
      <c r="H47" s="19"/>
      <c r="I47" s="19"/>
      <c r="J47" s="19"/>
      <c r="K47" s="19"/>
      <c r="L47" s="18"/>
      <c r="M47" s="18"/>
      <c r="N47" s="18"/>
      <c r="O47" s="18"/>
      <c r="P47" s="24">
        <v>2723804</v>
      </c>
      <c r="Q47" s="222"/>
      <c r="R47" s="36"/>
      <c r="S47" s="36"/>
      <c r="T47" s="36"/>
      <c r="U47" s="36"/>
      <c r="V47" s="36"/>
      <c r="W47" s="36"/>
      <c r="X47" s="36"/>
      <c r="Y47" s="36"/>
      <c r="Z47" s="21"/>
      <c r="AA47" s="37"/>
      <c r="AD47" s="9">
        <f>IF(COUNTIF(AD48:AD50,"-")=COUNTA(AD48:AD50),"-",SUM(AD48:AD50))</f>
        <v>2723803610</v>
      </c>
    </row>
    <row r="48" spans="1:30" ht="14.65" customHeight="1">
      <c r="A48" s="7" t="s">
        <v>63</v>
      </c>
      <c r="D48" s="23"/>
      <c r="E48" s="19"/>
      <c r="F48" s="19"/>
      <c r="G48" s="19"/>
      <c r="H48" s="19" t="s">
        <v>64</v>
      </c>
      <c r="I48" s="19"/>
      <c r="J48" s="19"/>
      <c r="K48" s="19"/>
      <c r="L48" s="18"/>
      <c r="M48" s="18"/>
      <c r="N48" s="18"/>
      <c r="O48" s="18"/>
      <c r="P48" s="24">
        <v>2042</v>
      </c>
      <c r="Q48" s="222"/>
      <c r="R48" s="36"/>
      <c r="S48" s="36"/>
      <c r="T48" s="36"/>
      <c r="U48" s="36"/>
      <c r="V48" s="36"/>
      <c r="W48" s="36"/>
      <c r="X48" s="36"/>
      <c r="Y48" s="36"/>
      <c r="Z48" s="21"/>
      <c r="AA48" s="37"/>
      <c r="AD48" s="9">
        <v>2042000</v>
      </c>
    </row>
    <row r="49" spans="1:30" ht="14.65" customHeight="1">
      <c r="A49" s="7" t="s">
        <v>65</v>
      </c>
      <c r="D49" s="23"/>
      <c r="E49" s="19"/>
      <c r="F49" s="19"/>
      <c r="G49" s="19"/>
      <c r="H49" s="19" t="s">
        <v>66</v>
      </c>
      <c r="I49" s="19"/>
      <c r="J49" s="19"/>
      <c r="K49" s="19"/>
      <c r="L49" s="18"/>
      <c r="M49" s="18"/>
      <c r="N49" s="18"/>
      <c r="O49" s="18"/>
      <c r="P49" s="24">
        <v>2701389</v>
      </c>
      <c r="Q49" s="222"/>
      <c r="R49" s="36"/>
      <c r="S49" s="36"/>
      <c r="T49" s="36"/>
      <c r="U49" s="36"/>
      <c r="V49" s="36"/>
      <c r="W49" s="36"/>
      <c r="X49" s="36"/>
      <c r="Y49" s="36"/>
      <c r="Z49" s="21"/>
      <c r="AA49" s="37"/>
      <c r="AD49" s="9">
        <v>2701389000</v>
      </c>
    </row>
    <row r="50" spans="1:30" ht="14.65" customHeight="1">
      <c r="A50" s="7" t="s">
        <v>67</v>
      </c>
      <c r="D50" s="23"/>
      <c r="E50" s="19"/>
      <c r="F50" s="19"/>
      <c r="G50" s="19"/>
      <c r="H50" s="19" t="s">
        <v>35</v>
      </c>
      <c r="I50" s="19"/>
      <c r="J50" s="19"/>
      <c r="K50" s="19"/>
      <c r="L50" s="18"/>
      <c r="M50" s="18"/>
      <c r="N50" s="18"/>
      <c r="O50" s="18"/>
      <c r="P50" s="24">
        <v>20373</v>
      </c>
      <c r="Q50" s="222"/>
      <c r="R50" s="36"/>
      <c r="S50" s="36"/>
      <c r="T50" s="36"/>
      <c r="U50" s="36"/>
      <c r="V50" s="36"/>
      <c r="W50" s="36"/>
      <c r="X50" s="36"/>
      <c r="Y50" s="36"/>
      <c r="Z50" s="21"/>
      <c r="AA50" s="37"/>
      <c r="AD50" s="9">
        <v>20372610</v>
      </c>
    </row>
    <row r="51" spans="1:30" ht="14.65" customHeight="1">
      <c r="A51" s="7" t="s">
        <v>68</v>
      </c>
      <c r="D51" s="23"/>
      <c r="E51" s="19"/>
      <c r="F51" s="19"/>
      <c r="G51" s="19" t="s">
        <v>69</v>
      </c>
      <c r="H51" s="19"/>
      <c r="I51" s="19"/>
      <c r="J51" s="19"/>
      <c r="K51" s="19"/>
      <c r="L51" s="18"/>
      <c r="M51" s="18"/>
      <c r="N51" s="18"/>
      <c r="O51" s="18"/>
      <c r="P51" s="24">
        <v>0</v>
      </c>
      <c r="Q51" s="222"/>
      <c r="R51" s="36"/>
      <c r="S51" s="36"/>
      <c r="T51" s="36"/>
      <c r="U51" s="36"/>
      <c r="V51" s="36"/>
      <c r="W51" s="36"/>
      <c r="X51" s="36"/>
      <c r="Y51" s="36"/>
      <c r="Z51" s="21"/>
      <c r="AA51" s="37"/>
      <c r="AD51" s="9">
        <v>0</v>
      </c>
    </row>
    <row r="52" spans="1:30" ht="14.65" customHeight="1">
      <c r="A52" s="7" t="s">
        <v>70</v>
      </c>
      <c r="D52" s="23"/>
      <c r="E52" s="19"/>
      <c r="F52" s="19"/>
      <c r="G52" s="19" t="s">
        <v>71</v>
      </c>
      <c r="H52" s="19"/>
      <c r="I52" s="19"/>
      <c r="J52" s="19"/>
      <c r="K52" s="18"/>
      <c r="L52" s="18"/>
      <c r="M52" s="18"/>
      <c r="N52" s="18"/>
      <c r="O52" s="18"/>
      <c r="P52" s="24">
        <v>967969</v>
      </c>
      <c r="Q52" s="222"/>
      <c r="R52" s="36"/>
      <c r="S52" s="36"/>
      <c r="T52" s="36"/>
      <c r="U52" s="36"/>
      <c r="V52" s="36"/>
      <c r="W52" s="36"/>
      <c r="X52" s="36"/>
      <c r="Y52" s="36"/>
      <c r="Z52" s="21"/>
      <c r="AA52" s="37"/>
      <c r="AD52" s="9">
        <v>967969089</v>
      </c>
    </row>
    <row r="53" spans="1:30" ht="14.65" customHeight="1">
      <c r="A53" s="7" t="s">
        <v>72</v>
      </c>
      <c r="D53" s="23"/>
      <c r="E53" s="19"/>
      <c r="F53" s="19"/>
      <c r="G53" s="19" t="s">
        <v>73</v>
      </c>
      <c r="H53" s="19"/>
      <c r="I53" s="19"/>
      <c r="J53" s="19"/>
      <c r="K53" s="18"/>
      <c r="L53" s="18"/>
      <c r="M53" s="18"/>
      <c r="N53" s="18"/>
      <c r="O53" s="18"/>
      <c r="P53" s="24">
        <v>373023</v>
      </c>
      <c r="Q53" s="222"/>
      <c r="R53" s="36"/>
      <c r="S53" s="36"/>
      <c r="T53" s="36"/>
      <c r="U53" s="36"/>
      <c r="V53" s="36"/>
      <c r="W53" s="36"/>
      <c r="X53" s="36"/>
      <c r="Y53" s="36"/>
      <c r="Z53" s="21"/>
      <c r="AA53" s="37"/>
      <c r="AD53" s="9">
        <v>373023000</v>
      </c>
    </row>
    <row r="54" spans="1:30" ht="14.65" customHeight="1">
      <c r="A54" s="7" t="s">
        <v>74</v>
      </c>
      <c r="D54" s="23"/>
      <c r="E54" s="19"/>
      <c r="F54" s="19"/>
      <c r="G54" s="19" t="s">
        <v>75</v>
      </c>
      <c r="H54" s="19"/>
      <c r="I54" s="19"/>
      <c r="J54" s="19"/>
      <c r="K54" s="18"/>
      <c r="L54" s="18"/>
      <c r="M54" s="18"/>
      <c r="N54" s="18"/>
      <c r="O54" s="18"/>
      <c r="P54" s="24">
        <v>9732637</v>
      </c>
      <c r="Q54" s="222"/>
      <c r="R54" s="36"/>
      <c r="S54" s="36"/>
      <c r="T54" s="36"/>
      <c r="U54" s="36"/>
      <c r="V54" s="36"/>
      <c r="W54" s="36"/>
      <c r="X54" s="36"/>
      <c r="Y54" s="36"/>
      <c r="Z54" s="21"/>
      <c r="AA54" s="37"/>
      <c r="AD54" s="9">
        <f>IF(COUNTIF(AD55:AD56,"-")=COUNTA(AD55:AD56),"-",SUM(AD55:AD56))</f>
        <v>9732637242</v>
      </c>
    </row>
    <row r="55" spans="1:30" ht="14.65" customHeight="1">
      <c r="A55" s="7" t="s">
        <v>76</v>
      </c>
      <c r="D55" s="23"/>
      <c r="E55" s="19"/>
      <c r="F55" s="19"/>
      <c r="G55" s="19"/>
      <c r="H55" s="19" t="s">
        <v>77</v>
      </c>
      <c r="I55" s="19"/>
      <c r="J55" s="19"/>
      <c r="K55" s="18"/>
      <c r="L55" s="18"/>
      <c r="M55" s="18"/>
      <c r="N55" s="18"/>
      <c r="O55" s="18"/>
      <c r="P55" s="24">
        <v>4000098</v>
      </c>
      <c r="Q55" s="222"/>
      <c r="R55" s="36"/>
      <c r="S55" s="36"/>
      <c r="T55" s="36"/>
      <c r="U55" s="36"/>
      <c r="V55" s="36"/>
      <c r="W55" s="36"/>
      <c r="X55" s="36"/>
      <c r="Y55" s="36"/>
      <c r="Z55" s="21"/>
      <c r="AA55" s="37"/>
      <c r="AD55" s="9">
        <v>4000097860</v>
      </c>
    </row>
    <row r="56" spans="1:30" ht="14.65" customHeight="1">
      <c r="A56" s="7" t="s">
        <v>78</v>
      </c>
      <c r="D56" s="23"/>
      <c r="E56" s="18"/>
      <c r="F56" s="19"/>
      <c r="G56" s="19"/>
      <c r="H56" s="19" t="s">
        <v>35</v>
      </c>
      <c r="I56" s="19"/>
      <c r="J56" s="19"/>
      <c r="K56" s="18"/>
      <c r="L56" s="18"/>
      <c r="M56" s="18"/>
      <c r="N56" s="18"/>
      <c r="O56" s="18"/>
      <c r="P56" s="24">
        <v>5732539</v>
      </c>
      <c r="Q56" s="222"/>
      <c r="R56" s="36"/>
      <c r="S56" s="36"/>
      <c r="T56" s="36"/>
      <c r="U56" s="36"/>
      <c r="V56" s="36"/>
      <c r="W56" s="36"/>
      <c r="X56" s="36"/>
      <c r="Y56" s="36"/>
      <c r="Z56" s="21"/>
      <c r="AA56" s="37"/>
      <c r="AD56" s="9">
        <v>5732539382</v>
      </c>
    </row>
    <row r="57" spans="1:30" ht="14.65" customHeight="1">
      <c r="A57" s="7" t="s">
        <v>79</v>
      </c>
      <c r="D57" s="23"/>
      <c r="E57" s="18"/>
      <c r="F57" s="19"/>
      <c r="G57" s="19" t="s">
        <v>35</v>
      </c>
      <c r="H57" s="19"/>
      <c r="I57" s="19"/>
      <c r="J57" s="19"/>
      <c r="K57" s="18"/>
      <c r="L57" s="18"/>
      <c r="M57" s="18"/>
      <c r="N57" s="18"/>
      <c r="O57" s="18"/>
      <c r="P57" s="24">
        <v>646</v>
      </c>
      <c r="Q57" s="222"/>
      <c r="R57" s="36"/>
      <c r="S57" s="36"/>
      <c r="T57" s="36"/>
      <c r="U57" s="36"/>
      <c r="V57" s="36"/>
      <c r="W57" s="36"/>
      <c r="X57" s="36"/>
      <c r="Y57" s="36"/>
      <c r="Z57" s="21"/>
      <c r="AA57" s="37"/>
      <c r="AD57" s="9">
        <v>646281</v>
      </c>
    </row>
    <row r="58" spans="1:30" ht="14.65" customHeight="1">
      <c r="A58" s="7" t="s">
        <v>80</v>
      </c>
      <c r="D58" s="23"/>
      <c r="E58" s="18"/>
      <c r="F58" s="19"/>
      <c r="G58" s="19" t="s">
        <v>81</v>
      </c>
      <c r="H58" s="19"/>
      <c r="I58" s="19"/>
      <c r="J58" s="19"/>
      <c r="K58" s="18"/>
      <c r="L58" s="18"/>
      <c r="M58" s="18"/>
      <c r="N58" s="18"/>
      <c r="O58" s="18"/>
      <c r="P58" s="24">
        <v>-184180</v>
      </c>
      <c r="Q58" s="222"/>
      <c r="R58" s="36"/>
      <c r="S58" s="36"/>
      <c r="T58" s="36"/>
      <c r="U58" s="36"/>
      <c r="V58" s="36"/>
      <c r="W58" s="36"/>
      <c r="X58" s="36"/>
      <c r="Y58" s="36"/>
      <c r="Z58" s="21"/>
      <c r="AA58" s="37"/>
      <c r="AD58" s="9">
        <v>-184180478</v>
      </c>
    </row>
    <row r="59" spans="1:30" ht="14.65" customHeight="1">
      <c r="A59" s="7" t="s">
        <v>82</v>
      </c>
      <c r="D59" s="23"/>
      <c r="E59" s="18" t="s">
        <v>83</v>
      </c>
      <c r="F59" s="19"/>
      <c r="G59" s="20"/>
      <c r="H59" s="20"/>
      <c r="I59" s="20"/>
      <c r="J59" s="18"/>
      <c r="K59" s="18"/>
      <c r="L59" s="18"/>
      <c r="M59" s="18"/>
      <c r="N59" s="18"/>
      <c r="O59" s="18"/>
      <c r="P59" s="24">
        <v>3933265</v>
      </c>
      <c r="Q59" s="222"/>
      <c r="R59" s="36"/>
      <c r="S59" s="36"/>
      <c r="T59" s="36"/>
      <c r="U59" s="36"/>
      <c r="V59" s="36"/>
      <c r="W59" s="36"/>
      <c r="X59" s="36"/>
      <c r="Y59" s="36"/>
      <c r="Z59" s="21"/>
      <c r="AA59" s="37"/>
      <c r="AD59" s="9">
        <f>IF(COUNTIF(AD60:AD68,"-")=COUNTA(AD60:AD68),"-",SUM(AD60:AD63,AD66:AD68))</f>
        <v>3933264838</v>
      </c>
    </row>
    <row r="60" spans="1:30" ht="14.65" customHeight="1">
      <c r="A60" s="7" t="s">
        <v>84</v>
      </c>
      <c r="D60" s="23"/>
      <c r="E60" s="18"/>
      <c r="F60" s="19" t="s">
        <v>85</v>
      </c>
      <c r="G60" s="20"/>
      <c r="H60" s="20"/>
      <c r="I60" s="20"/>
      <c r="J60" s="18"/>
      <c r="K60" s="18"/>
      <c r="L60" s="18"/>
      <c r="M60" s="18"/>
      <c r="N60" s="18"/>
      <c r="O60" s="18"/>
      <c r="P60" s="24">
        <v>1385032</v>
      </c>
      <c r="Q60" s="222"/>
      <c r="R60" s="36"/>
      <c r="S60" s="36"/>
      <c r="T60" s="36"/>
      <c r="U60" s="36"/>
      <c r="V60" s="36"/>
      <c r="W60" s="36"/>
      <c r="X60" s="36"/>
      <c r="Y60" s="36"/>
      <c r="Z60" s="21"/>
      <c r="AA60" s="37"/>
      <c r="AD60" s="9">
        <v>1385032186</v>
      </c>
    </row>
    <row r="61" spans="1:30" ht="14.65" customHeight="1">
      <c r="A61" s="7" t="s">
        <v>86</v>
      </c>
      <c r="D61" s="23"/>
      <c r="E61" s="18"/>
      <c r="F61" s="19" t="s">
        <v>87</v>
      </c>
      <c r="G61" s="19"/>
      <c r="H61" s="26"/>
      <c r="I61" s="19"/>
      <c r="J61" s="19"/>
      <c r="K61" s="18"/>
      <c r="L61" s="18"/>
      <c r="M61" s="18"/>
      <c r="N61" s="18"/>
      <c r="O61" s="18"/>
      <c r="P61" s="24">
        <v>112545</v>
      </c>
      <c r="Q61" s="222"/>
      <c r="R61" s="36"/>
      <c r="S61" s="36"/>
      <c r="T61" s="36"/>
      <c r="U61" s="36"/>
      <c r="V61" s="36"/>
      <c r="W61" s="36"/>
      <c r="X61" s="36"/>
      <c r="Y61" s="36"/>
      <c r="Z61" s="21"/>
      <c r="AA61" s="37"/>
      <c r="AD61" s="9">
        <v>112545224</v>
      </c>
    </row>
    <row r="62" spans="1:30" ht="14.65" customHeight="1">
      <c r="A62" s="7">
        <v>1500000</v>
      </c>
      <c r="D62" s="23"/>
      <c r="E62" s="18"/>
      <c r="F62" s="19" t="s">
        <v>88</v>
      </c>
      <c r="G62" s="19"/>
      <c r="H62" s="19"/>
      <c r="I62" s="19"/>
      <c r="J62" s="19"/>
      <c r="K62" s="18"/>
      <c r="L62" s="18"/>
      <c r="M62" s="18"/>
      <c r="N62" s="18"/>
      <c r="O62" s="18"/>
      <c r="P62" s="24">
        <v>0</v>
      </c>
      <c r="Q62" s="222"/>
      <c r="R62" s="36"/>
      <c r="S62" s="36"/>
      <c r="T62" s="36"/>
      <c r="U62" s="36"/>
      <c r="V62" s="36"/>
      <c r="W62" s="36"/>
      <c r="X62" s="36"/>
      <c r="Y62" s="36"/>
      <c r="Z62" s="21"/>
      <c r="AA62" s="37"/>
      <c r="AD62" s="9">
        <v>0</v>
      </c>
    </row>
    <row r="63" spans="1:30" ht="14.65" customHeight="1">
      <c r="A63" s="7" t="s">
        <v>89</v>
      </c>
      <c r="D63" s="23"/>
      <c r="E63" s="19"/>
      <c r="F63" s="19" t="s">
        <v>75</v>
      </c>
      <c r="G63" s="19"/>
      <c r="H63" s="26"/>
      <c r="I63" s="19"/>
      <c r="J63" s="19"/>
      <c r="K63" s="18"/>
      <c r="L63" s="18"/>
      <c r="M63" s="18"/>
      <c r="N63" s="18"/>
      <c r="O63" s="18"/>
      <c r="P63" s="24">
        <v>2455090</v>
      </c>
      <c r="Q63" s="222"/>
      <c r="R63" s="36"/>
      <c r="S63" s="36"/>
      <c r="T63" s="36"/>
      <c r="U63" s="36"/>
      <c r="V63" s="36"/>
      <c r="W63" s="36"/>
      <c r="X63" s="36"/>
      <c r="Y63" s="36"/>
      <c r="Z63" s="21"/>
      <c r="AA63" s="37"/>
      <c r="AD63" s="9">
        <f>IF(COUNTIF(AD64:AD65,"-")=COUNTA(AD64:AD65),"-",SUM(AD64:AD65))</f>
        <v>2455089537</v>
      </c>
    </row>
    <row r="64" spans="1:30" ht="14.65" customHeight="1">
      <c r="A64" s="7" t="s">
        <v>90</v>
      </c>
      <c r="D64" s="23"/>
      <c r="E64" s="19"/>
      <c r="F64" s="19"/>
      <c r="G64" s="19" t="s">
        <v>91</v>
      </c>
      <c r="H64" s="19"/>
      <c r="I64" s="19"/>
      <c r="J64" s="19"/>
      <c r="K64" s="18"/>
      <c r="L64" s="18"/>
      <c r="M64" s="18"/>
      <c r="N64" s="18"/>
      <c r="O64" s="18"/>
      <c r="P64" s="24">
        <v>2404632</v>
      </c>
      <c r="Q64" s="222"/>
      <c r="R64" s="36"/>
      <c r="S64" s="36"/>
      <c r="T64" s="36"/>
      <c r="U64" s="36"/>
      <c r="V64" s="36"/>
      <c r="W64" s="36"/>
      <c r="X64" s="36"/>
      <c r="Y64" s="36"/>
      <c r="Z64" s="21"/>
      <c r="AA64" s="37"/>
      <c r="AD64" s="9">
        <v>2404632037</v>
      </c>
    </row>
    <row r="65" spans="1:31" ht="14.65" customHeight="1">
      <c r="A65" s="7" t="s">
        <v>92</v>
      </c>
      <c r="D65" s="23"/>
      <c r="E65" s="19"/>
      <c r="F65" s="19"/>
      <c r="G65" s="19" t="s">
        <v>77</v>
      </c>
      <c r="H65" s="19"/>
      <c r="I65" s="19"/>
      <c r="J65" s="19"/>
      <c r="K65" s="18"/>
      <c r="L65" s="18"/>
      <c r="M65" s="18"/>
      <c r="N65" s="18"/>
      <c r="O65" s="18"/>
      <c r="P65" s="24">
        <v>50458</v>
      </c>
      <c r="Q65" s="222"/>
      <c r="R65" s="36"/>
      <c r="S65" s="36"/>
      <c r="T65" s="36"/>
      <c r="U65" s="36"/>
      <c r="V65" s="36"/>
      <c r="W65" s="36"/>
      <c r="X65" s="36"/>
      <c r="Y65" s="36"/>
      <c r="Z65" s="21"/>
      <c r="AA65" s="37"/>
      <c r="AD65" s="9">
        <v>50457500</v>
      </c>
    </row>
    <row r="66" spans="1:31" ht="14.65" customHeight="1">
      <c r="A66" s="7" t="s">
        <v>93</v>
      </c>
      <c r="D66" s="23"/>
      <c r="E66" s="19"/>
      <c r="F66" s="19" t="s">
        <v>94</v>
      </c>
      <c r="G66" s="19"/>
      <c r="H66" s="19"/>
      <c r="I66" s="19"/>
      <c r="J66" s="19"/>
      <c r="K66" s="18"/>
      <c r="L66" s="18"/>
      <c r="M66" s="18"/>
      <c r="N66" s="18"/>
      <c r="O66" s="18"/>
      <c r="P66" s="24">
        <v>0</v>
      </c>
      <c r="Q66" s="222"/>
      <c r="R66" s="36"/>
      <c r="S66" s="36"/>
      <c r="T66" s="36"/>
      <c r="U66" s="36"/>
      <c r="V66" s="36"/>
      <c r="W66" s="36"/>
      <c r="X66" s="36"/>
      <c r="Y66" s="36"/>
      <c r="Z66" s="21"/>
      <c r="AA66" s="37"/>
      <c r="AD66" s="9">
        <v>0</v>
      </c>
    </row>
    <row r="67" spans="1:31" ht="14.65" customHeight="1">
      <c r="A67" s="7" t="s">
        <v>95</v>
      </c>
      <c r="D67" s="23"/>
      <c r="E67" s="19"/>
      <c r="F67" s="19" t="s">
        <v>35</v>
      </c>
      <c r="G67" s="19"/>
      <c r="H67" s="26"/>
      <c r="I67" s="19"/>
      <c r="J67" s="19"/>
      <c r="K67" s="18"/>
      <c r="L67" s="18"/>
      <c r="M67" s="18"/>
      <c r="N67" s="18"/>
      <c r="O67" s="18"/>
      <c r="P67" s="24">
        <v>0</v>
      </c>
      <c r="Q67" s="222"/>
      <c r="R67" s="36"/>
      <c r="S67" s="36"/>
      <c r="T67" s="36"/>
      <c r="U67" s="36"/>
      <c r="V67" s="36"/>
      <c r="W67" s="36"/>
      <c r="X67" s="36"/>
      <c r="Y67" s="36"/>
      <c r="Z67" s="21"/>
      <c r="AA67" s="37"/>
      <c r="AD67" s="9">
        <v>0</v>
      </c>
    </row>
    <row r="68" spans="1:31" ht="14.65" customHeight="1" thickBot="1">
      <c r="A68" s="7" t="s">
        <v>96</v>
      </c>
      <c r="B68" s="7" t="s">
        <v>126</v>
      </c>
      <c r="D68" s="23"/>
      <c r="E68" s="19"/>
      <c r="F68" s="36" t="s">
        <v>81</v>
      </c>
      <c r="G68" s="19"/>
      <c r="H68" s="19"/>
      <c r="I68" s="19"/>
      <c r="J68" s="19"/>
      <c r="K68" s="18"/>
      <c r="L68" s="18"/>
      <c r="M68" s="18"/>
      <c r="N68" s="18"/>
      <c r="O68" s="18"/>
      <c r="P68" s="24">
        <v>-19402</v>
      </c>
      <c r="Q68" s="222"/>
      <c r="R68" s="246" t="s">
        <v>127</v>
      </c>
      <c r="S68" s="247"/>
      <c r="T68" s="247"/>
      <c r="U68" s="247"/>
      <c r="V68" s="247"/>
      <c r="W68" s="247"/>
      <c r="X68" s="247"/>
      <c r="Y68" s="248"/>
      <c r="Z68" s="38">
        <v>156701574</v>
      </c>
      <c r="AA68" s="39"/>
      <c r="AD68" s="9">
        <v>-19402109</v>
      </c>
      <c r="AE68" s="9" t="e">
        <f>IF(AND(AE31="-",AE32="-",#REF!="-"),"-",SUM(AE31,AE32,#REF!))</f>
        <v>#REF!</v>
      </c>
    </row>
    <row r="69" spans="1:31" ht="14.65" customHeight="1" thickBot="1">
      <c r="A69" s="7" t="s">
        <v>1</v>
      </c>
      <c r="B69" s="7" t="s">
        <v>97</v>
      </c>
      <c r="D69" s="249" t="s">
        <v>2</v>
      </c>
      <c r="E69" s="250"/>
      <c r="F69" s="250"/>
      <c r="G69" s="250"/>
      <c r="H69" s="250"/>
      <c r="I69" s="250"/>
      <c r="J69" s="250"/>
      <c r="K69" s="250"/>
      <c r="L69" s="250"/>
      <c r="M69" s="250"/>
      <c r="N69" s="250"/>
      <c r="O69" s="251"/>
      <c r="P69" s="40">
        <v>185137541</v>
      </c>
      <c r="Q69" s="223"/>
      <c r="R69" s="237" t="s">
        <v>322</v>
      </c>
      <c r="S69" s="238"/>
      <c r="T69" s="238"/>
      <c r="U69" s="238"/>
      <c r="V69" s="238"/>
      <c r="W69" s="238"/>
      <c r="X69" s="238"/>
      <c r="Y69" s="252"/>
      <c r="Z69" s="40">
        <v>185137541</v>
      </c>
      <c r="AA69" s="41"/>
      <c r="AD69" s="9" t="e">
        <f>IF(AND(AD14="-",AD59="-",#REF!="-"),"-",SUM(AD14,AD59,#REF!))</f>
        <v>#REF!</v>
      </c>
      <c r="AE69" s="9" t="e">
        <f>IF(AND(AE29="-",AE68="-"),"-",SUM(AE29,AE68))</f>
        <v>#REF!</v>
      </c>
    </row>
    <row r="70" spans="1:31" ht="14.65" customHeight="1">
      <c r="D70" s="42"/>
      <c r="E70" s="42"/>
      <c r="F70" s="42"/>
      <c r="G70" s="42"/>
      <c r="H70" s="42"/>
      <c r="I70" s="42"/>
      <c r="J70" s="42"/>
      <c r="K70" s="42"/>
      <c r="L70" s="42"/>
      <c r="M70" s="42"/>
      <c r="N70" s="42"/>
      <c r="O70" s="42"/>
      <c r="P70" s="42"/>
      <c r="Q70" s="42"/>
      <c r="Z70" s="18"/>
      <c r="AA70" s="18"/>
    </row>
    <row r="71" spans="1:31" ht="14.65" customHeight="1">
      <c r="D71" s="43"/>
      <c r="E71" s="44"/>
      <c r="F71" s="43"/>
      <c r="G71" s="16"/>
      <c r="H71" s="16"/>
      <c r="I71" s="16"/>
      <c r="J71" s="16"/>
      <c r="K71" s="16"/>
      <c r="L71" s="16"/>
      <c r="M71" s="16"/>
      <c r="N71" s="16"/>
      <c r="O71" s="16"/>
      <c r="P71" s="16"/>
      <c r="Q71" s="16"/>
      <c r="Z71" s="42"/>
      <c r="AA71" s="42"/>
    </row>
    <row r="72" spans="1:31" ht="14.65" customHeight="1"/>
    <row r="73" spans="1:31" ht="14.65" customHeight="1"/>
    <row r="74" spans="1:31" ht="14.65" customHeight="1"/>
    <row r="75" spans="1:31" ht="14.65" customHeight="1"/>
    <row r="76" spans="1:31" ht="14.65" customHeight="1"/>
    <row r="77" spans="1:31" ht="16.5" customHeight="1"/>
    <row r="78" spans="1:31" ht="14.65" customHeight="1"/>
    <row r="79" spans="1:31" ht="9.75" customHeight="1"/>
    <row r="80" spans="1:31" ht="14.65" customHeight="1"/>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50"/>
  <sheetViews>
    <sheetView topLeftCell="B8" zoomScale="85" zoomScaleNormal="85" zoomScaleSheetLayoutView="100" workbookViewId="0">
      <selection activeCell="Q8" sqref="Q1:Q1048576"/>
    </sheetView>
  </sheetViews>
  <sheetFormatPr defaultColWidth="9" defaultRowHeight="13.5"/>
  <cols>
    <col min="1" max="1" width="0" style="47" hidden="1" customWidth="1"/>
    <col min="2" max="3" width="0.625" style="6" customWidth="1"/>
    <col min="4" max="4" width="12.625" style="6" customWidth="1"/>
    <col min="5" max="5" width="1.25" style="76" customWidth="1"/>
    <col min="6" max="14" width="2.125" style="76" customWidth="1"/>
    <col min="15" max="15" width="18.375" style="76" customWidth="1"/>
    <col min="16" max="16" width="21.625" style="76" bestFit="1" customWidth="1"/>
    <col min="17" max="17" width="2" style="76" customWidth="1"/>
    <col min="18" max="18" width="0.625" style="76" customWidth="1"/>
    <col min="19" max="19" width="10.625" style="6" customWidth="1"/>
    <col min="20" max="20" width="0" style="6" hidden="1" customWidth="1"/>
    <col min="21" max="16384" width="9" style="6"/>
  </cols>
  <sheetData>
    <row r="1" spans="1:20" hidden="1">
      <c r="E1" s="76" t="s">
        <v>333</v>
      </c>
    </row>
    <row r="2" spans="1:20" hidden="1">
      <c r="E2" s="76" t="s">
        <v>334</v>
      </c>
    </row>
    <row r="3" spans="1:20" hidden="1">
      <c r="E3" s="76" t="s">
        <v>335</v>
      </c>
    </row>
    <row r="4" spans="1:20" hidden="1">
      <c r="E4" s="76" t="s">
        <v>336</v>
      </c>
    </row>
    <row r="5" spans="1:20" hidden="1">
      <c r="E5" s="76" t="s">
        <v>337</v>
      </c>
    </row>
    <row r="6" spans="1:20" hidden="1">
      <c r="E6" s="76" t="s">
        <v>338</v>
      </c>
    </row>
    <row r="7" spans="1:20" hidden="1">
      <c r="E7" s="76" t="s">
        <v>339</v>
      </c>
    </row>
    <row r="8" spans="1:20">
      <c r="A8" s="1"/>
      <c r="E8" s="45"/>
      <c r="F8" s="45"/>
      <c r="G8" s="45"/>
      <c r="H8" s="45"/>
      <c r="I8" s="45"/>
      <c r="J8" s="45"/>
      <c r="K8" s="45"/>
      <c r="L8" s="3"/>
      <c r="M8" s="3"/>
      <c r="N8" s="3"/>
      <c r="O8" s="3"/>
      <c r="P8" s="3"/>
      <c r="Q8" s="3"/>
      <c r="R8" s="46"/>
    </row>
    <row r="9" spans="1:20" ht="24">
      <c r="E9" s="253" t="s">
        <v>444</v>
      </c>
      <c r="F9" s="253"/>
      <c r="G9" s="253"/>
      <c r="H9" s="253"/>
      <c r="I9" s="253"/>
      <c r="J9" s="253"/>
      <c r="K9" s="253"/>
      <c r="L9" s="253"/>
      <c r="M9" s="253"/>
      <c r="N9" s="253"/>
      <c r="O9" s="253"/>
      <c r="P9" s="253"/>
      <c r="Q9" s="253"/>
      <c r="R9" s="48"/>
    </row>
    <row r="10" spans="1:20" ht="17.25">
      <c r="E10" s="254" t="s">
        <v>345</v>
      </c>
      <c r="F10" s="254"/>
      <c r="G10" s="254"/>
      <c r="H10" s="254"/>
      <c r="I10" s="254"/>
      <c r="J10" s="254"/>
      <c r="K10" s="254"/>
      <c r="L10" s="254"/>
      <c r="M10" s="254"/>
      <c r="N10" s="254"/>
      <c r="O10" s="254"/>
      <c r="P10" s="254"/>
      <c r="Q10" s="254"/>
      <c r="R10" s="48"/>
    </row>
    <row r="11" spans="1:20" ht="17.25">
      <c r="E11" s="254" t="s">
        <v>346</v>
      </c>
      <c r="F11" s="254"/>
      <c r="G11" s="254"/>
      <c r="H11" s="254"/>
      <c r="I11" s="254"/>
      <c r="J11" s="254"/>
      <c r="K11" s="254"/>
      <c r="L11" s="254"/>
      <c r="M11" s="254"/>
      <c r="N11" s="254"/>
      <c r="O11" s="254"/>
      <c r="P11" s="254"/>
      <c r="Q11" s="254"/>
      <c r="R11" s="48"/>
    </row>
    <row r="12" spans="1:20" ht="18" thickBot="1">
      <c r="E12" s="49"/>
      <c r="F12" s="48"/>
      <c r="G12" s="48"/>
      <c r="H12" s="48"/>
      <c r="I12" s="48"/>
      <c r="J12" s="48"/>
      <c r="K12" s="48"/>
      <c r="L12" s="48"/>
      <c r="M12" s="48"/>
      <c r="N12" s="48"/>
      <c r="O12" s="50"/>
      <c r="P12" s="48"/>
      <c r="Q12" s="50" t="s">
        <v>344</v>
      </c>
      <c r="R12" s="48"/>
    </row>
    <row r="13" spans="1:20" ht="18" thickBot="1">
      <c r="A13" s="47" t="s">
        <v>314</v>
      </c>
      <c r="E13" s="255" t="s">
        <v>0</v>
      </c>
      <c r="F13" s="256"/>
      <c r="G13" s="256"/>
      <c r="H13" s="256"/>
      <c r="I13" s="256"/>
      <c r="J13" s="256"/>
      <c r="K13" s="256"/>
      <c r="L13" s="256"/>
      <c r="M13" s="256"/>
      <c r="N13" s="256"/>
      <c r="O13" s="256"/>
      <c r="P13" s="257" t="s">
        <v>316</v>
      </c>
      <c r="Q13" s="258"/>
      <c r="R13" s="48"/>
    </row>
    <row r="14" spans="1:20">
      <c r="A14" s="47" t="s">
        <v>135</v>
      </c>
      <c r="E14" s="51"/>
      <c r="F14" s="52" t="s">
        <v>136</v>
      </c>
      <c r="G14" s="52"/>
      <c r="H14" s="53"/>
      <c r="I14" s="52"/>
      <c r="J14" s="52"/>
      <c r="K14" s="52"/>
      <c r="L14" s="52"/>
      <c r="M14" s="53"/>
      <c r="N14" s="53"/>
      <c r="O14" s="53"/>
      <c r="P14" s="54">
        <v>33915987</v>
      </c>
      <c r="Q14" s="55"/>
      <c r="R14" s="214"/>
      <c r="T14" s="6">
        <f>IF(AND(T15="-",T30="-"),"-",SUM(T15,T30))</f>
        <v>33915987088</v>
      </c>
    </row>
    <row r="15" spans="1:20">
      <c r="A15" s="47" t="s">
        <v>137</v>
      </c>
      <c r="E15" s="51"/>
      <c r="F15" s="52"/>
      <c r="G15" s="52" t="s">
        <v>138</v>
      </c>
      <c r="H15" s="52"/>
      <c r="I15" s="52"/>
      <c r="J15" s="52"/>
      <c r="K15" s="52"/>
      <c r="L15" s="52"/>
      <c r="M15" s="53"/>
      <c r="N15" s="53"/>
      <c r="O15" s="53"/>
      <c r="P15" s="54">
        <v>20073495</v>
      </c>
      <c r="Q15" s="56"/>
      <c r="R15" s="214"/>
      <c r="T15" s="6">
        <f>IF(COUNTIF(T16:T29,"-")=COUNTA(T16:T29),"-",SUM(T16,T21,T26))</f>
        <v>20073494734</v>
      </c>
    </row>
    <row r="16" spans="1:20">
      <c r="A16" s="47" t="s">
        <v>139</v>
      </c>
      <c r="E16" s="51"/>
      <c r="F16" s="52"/>
      <c r="G16" s="52"/>
      <c r="H16" s="52" t="s">
        <v>140</v>
      </c>
      <c r="I16" s="52"/>
      <c r="J16" s="52"/>
      <c r="K16" s="52"/>
      <c r="L16" s="52"/>
      <c r="M16" s="53"/>
      <c r="N16" s="53"/>
      <c r="O16" s="53"/>
      <c r="P16" s="54">
        <v>7154506</v>
      </c>
      <c r="Q16" s="56"/>
      <c r="R16" s="214"/>
      <c r="T16" s="6">
        <f>IF(COUNTIF(T17:T20,"-")=COUNTA(T17:T20),"-",SUM(T17:T20))</f>
        <v>7154506374</v>
      </c>
    </row>
    <row r="17" spans="1:20">
      <c r="A17" s="47" t="s">
        <v>141</v>
      </c>
      <c r="E17" s="51"/>
      <c r="F17" s="52"/>
      <c r="G17" s="52"/>
      <c r="H17" s="52"/>
      <c r="I17" s="52" t="s">
        <v>142</v>
      </c>
      <c r="J17" s="52"/>
      <c r="K17" s="52"/>
      <c r="L17" s="52"/>
      <c r="M17" s="53"/>
      <c r="N17" s="53"/>
      <c r="O17" s="53"/>
      <c r="P17" s="54">
        <v>5849218</v>
      </c>
      <c r="Q17" s="56"/>
      <c r="R17" s="214"/>
      <c r="T17" s="6">
        <v>5849218237</v>
      </c>
    </row>
    <row r="18" spans="1:20">
      <c r="A18" s="47" t="s">
        <v>143</v>
      </c>
      <c r="E18" s="51"/>
      <c r="F18" s="52"/>
      <c r="G18" s="52"/>
      <c r="H18" s="52"/>
      <c r="I18" s="52" t="s">
        <v>144</v>
      </c>
      <c r="J18" s="52"/>
      <c r="K18" s="52"/>
      <c r="L18" s="52"/>
      <c r="M18" s="53"/>
      <c r="N18" s="53"/>
      <c r="O18" s="53"/>
      <c r="P18" s="54">
        <v>452994</v>
      </c>
      <c r="Q18" s="56"/>
      <c r="R18" s="214"/>
      <c r="T18" s="6">
        <v>452994279</v>
      </c>
    </row>
    <row r="19" spans="1:20">
      <c r="A19" s="47" t="s">
        <v>145</v>
      </c>
      <c r="E19" s="51"/>
      <c r="F19" s="52"/>
      <c r="G19" s="52"/>
      <c r="H19" s="52"/>
      <c r="I19" s="52" t="s">
        <v>146</v>
      </c>
      <c r="J19" s="52"/>
      <c r="K19" s="52"/>
      <c r="L19" s="52"/>
      <c r="M19" s="53"/>
      <c r="N19" s="53"/>
      <c r="O19" s="53"/>
      <c r="P19" s="54">
        <v>531046</v>
      </c>
      <c r="Q19" s="56"/>
      <c r="R19" s="214"/>
      <c r="T19" s="6">
        <v>531045557</v>
      </c>
    </row>
    <row r="20" spans="1:20">
      <c r="A20" s="47" t="s">
        <v>147</v>
      </c>
      <c r="E20" s="51"/>
      <c r="F20" s="52"/>
      <c r="G20" s="52"/>
      <c r="H20" s="52"/>
      <c r="I20" s="52" t="s">
        <v>35</v>
      </c>
      <c r="J20" s="52"/>
      <c r="K20" s="52"/>
      <c r="L20" s="52"/>
      <c r="M20" s="53"/>
      <c r="N20" s="53"/>
      <c r="O20" s="53"/>
      <c r="P20" s="54">
        <v>321248</v>
      </c>
      <c r="Q20" s="56"/>
      <c r="R20" s="214"/>
      <c r="T20" s="6">
        <v>321248301</v>
      </c>
    </row>
    <row r="21" spans="1:20">
      <c r="A21" s="47" t="s">
        <v>148</v>
      </c>
      <c r="E21" s="51"/>
      <c r="F21" s="52"/>
      <c r="G21" s="52"/>
      <c r="H21" s="52" t="s">
        <v>149</v>
      </c>
      <c r="I21" s="52"/>
      <c r="J21" s="52"/>
      <c r="K21" s="52"/>
      <c r="L21" s="52"/>
      <c r="M21" s="53"/>
      <c r="N21" s="53"/>
      <c r="O21" s="53"/>
      <c r="P21" s="54">
        <v>12646351</v>
      </c>
      <c r="Q21" s="56"/>
      <c r="R21" s="214"/>
      <c r="T21" s="6">
        <f>IF(COUNTIF(T22:T25,"-")=COUNTA(T22:T25),"-",SUM(T22:T25))</f>
        <v>12646350906</v>
      </c>
    </row>
    <row r="22" spans="1:20">
      <c r="A22" s="47" t="s">
        <v>150</v>
      </c>
      <c r="E22" s="51"/>
      <c r="F22" s="52"/>
      <c r="G22" s="52"/>
      <c r="H22" s="52"/>
      <c r="I22" s="52" t="s">
        <v>151</v>
      </c>
      <c r="J22" s="52"/>
      <c r="K22" s="52"/>
      <c r="L22" s="52"/>
      <c r="M22" s="53"/>
      <c r="N22" s="53"/>
      <c r="O22" s="53"/>
      <c r="P22" s="54">
        <v>7299758</v>
      </c>
      <c r="Q22" s="56"/>
      <c r="R22" s="214"/>
      <c r="T22" s="6">
        <v>7299757915</v>
      </c>
    </row>
    <row r="23" spans="1:20">
      <c r="A23" s="47" t="s">
        <v>152</v>
      </c>
      <c r="E23" s="51"/>
      <c r="F23" s="52"/>
      <c r="G23" s="52"/>
      <c r="H23" s="52"/>
      <c r="I23" s="52" t="s">
        <v>153</v>
      </c>
      <c r="J23" s="52"/>
      <c r="K23" s="52"/>
      <c r="L23" s="52"/>
      <c r="M23" s="53"/>
      <c r="N23" s="53"/>
      <c r="O23" s="53"/>
      <c r="P23" s="54">
        <v>97780</v>
      </c>
      <c r="Q23" s="56"/>
      <c r="R23" s="214"/>
      <c r="T23" s="6">
        <v>97779545</v>
      </c>
    </row>
    <row r="24" spans="1:20">
      <c r="A24" s="47" t="s">
        <v>154</v>
      </c>
      <c r="E24" s="51"/>
      <c r="F24" s="52"/>
      <c r="G24" s="52"/>
      <c r="H24" s="52"/>
      <c r="I24" s="52" t="s">
        <v>155</v>
      </c>
      <c r="J24" s="52"/>
      <c r="K24" s="52"/>
      <c r="L24" s="52"/>
      <c r="M24" s="53"/>
      <c r="N24" s="53"/>
      <c r="O24" s="53"/>
      <c r="P24" s="54">
        <v>5236233</v>
      </c>
      <c r="Q24" s="56"/>
      <c r="R24" s="214"/>
      <c r="T24" s="6">
        <v>5236232610</v>
      </c>
    </row>
    <row r="25" spans="1:20">
      <c r="A25" s="47" t="s">
        <v>156</v>
      </c>
      <c r="E25" s="51"/>
      <c r="F25" s="52"/>
      <c r="G25" s="52"/>
      <c r="H25" s="52"/>
      <c r="I25" s="52" t="s">
        <v>35</v>
      </c>
      <c r="J25" s="52"/>
      <c r="K25" s="52"/>
      <c r="L25" s="52"/>
      <c r="M25" s="53"/>
      <c r="N25" s="53"/>
      <c r="O25" s="53"/>
      <c r="P25" s="54">
        <v>12581</v>
      </c>
      <c r="Q25" s="56"/>
      <c r="R25" s="214"/>
      <c r="T25" s="6">
        <v>12580836</v>
      </c>
    </row>
    <row r="26" spans="1:20">
      <c r="A26" s="47" t="s">
        <v>157</v>
      </c>
      <c r="E26" s="51"/>
      <c r="F26" s="52"/>
      <c r="G26" s="52"/>
      <c r="H26" s="52" t="s">
        <v>158</v>
      </c>
      <c r="I26" s="52"/>
      <c r="J26" s="52"/>
      <c r="K26" s="52"/>
      <c r="L26" s="52"/>
      <c r="M26" s="53"/>
      <c r="N26" s="53"/>
      <c r="O26" s="53"/>
      <c r="P26" s="54">
        <v>272637</v>
      </c>
      <c r="Q26" s="56"/>
      <c r="R26" s="214"/>
      <c r="T26" s="6">
        <f>IF(COUNTIF(T27:T29,"-")=COUNTA(T27:T29),"-",SUM(T27:T29))</f>
        <v>272637454</v>
      </c>
    </row>
    <row r="27" spans="1:20">
      <c r="A27" s="47" t="s">
        <v>159</v>
      </c>
      <c r="E27" s="51"/>
      <c r="F27" s="52"/>
      <c r="G27" s="52"/>
      <c r="H27" s="53"/>
      <c r="I27" s="53" t="s">
        <v>160</v>
      </c>
      <c r="J27" s="53"/>
      <c r="K27" s="52"/>
      <c r="L27" s="52"/>
      <c r="M27" s="53"/>
      <c r="N27" s="53"/>
      <c r="O27" s="53"/>
      <c r="P27" s="54">
        <v>153574</v>
      </c>
      <c r="Q27" s="56"/>
      <c r="R27" s="214"/>
      <c r="T27" s="6">
        <v>153574285</v>
      </c>
    </row>
    <row r="28" spans="1:20">
      <c r="A28" s="47" t="s">
        <v>161</v>
      </c>
      <c r="E28" s="51"/>
      <c r="F28" s="52"/>
      <c r="G28" s="52"/>
      <c r="H28" s="53"/>
      <c r="I28" s="52" t="s">
        <v>162</v>
      </c>
      <c r="J28" s="52"/>
      <c r="K28" s="52"/>
      <c r="L28" s="52"/>
      <c r="M28" s="53"/>
      <c r="N28" s="53"/>
      <c r="O28" s="53"/>
      <c r="P28" s="54" t="s">
        <v>347</v>
      </c>
      <c r="Q28" s="56"/>
      <c r="R28" s="214"/>
      <c r="T28" s="6" t="s">
        <v>11</v>
      </c>
    </row>
    <row r="29" spans="1:20">
      <c r="A29" s="47" t="s">
        <v>163</v>
      </c>
      <c r="E29" s="51"/>
      <c r="F29" s="52"/>
      <c r="G29" s="52"/>
      <c r="H29" s="53"/>
      <c r="I29" s="52" t="s">
        <v>35</v>
      </c>
      <c r="J29" s="52"/>
      <c r="K29" s="52"/>
      <c r="L29" s="52"/>
      <c r="M29" s="53"/>
      <c r="N29" s="53"/>
      <c r="O29" s="53"/>
      <c r="P29" s="54">
        <v>119063</v>
      </c>
      <c r="Q29" s="56"/>
      <c r="R29" s="214"/>
      <c r="T29" s="6">
        <v>119063169</v>
      </c>
    </row>
    <row r="30" spans="1:20">
      <c r="A30" s="47" t="s">
        <v>164</v>
      </c>
      <c r="E30" s="51"/>
      <c r="F30" s="52"/>
      <c r="G30" s="53" t="s">
        <v>165</v>
      </c>
      <c r="H30" s="53"/>
      <c r="I30" s="52"/>
      <c r="J30" s="52"/>
      <c r="K30" s="52"/>
      <c r="L30" s="52"/>
      <c r="M30" s="53"/>
      <c r="N30" s="53"/>
      <c r="O30" s="53"/>
      <c r="P30" s="54">
        <v>13842492</v>
      </c>
      <c r="Q30" s="56"/>
      <c r="R30" s="214"/>
      <c r="T30" s="6">
        <f>IF(COUNTIF(T31:T34,"-")=COUNTA(T31:T34),"-",SUM(T31:T34))</f>
        <v>13842492354</v>
      </c>
    </row>
    <row r="31" spans="1:20">
      <c r="A31" s="47" t="s">
        <v>166</v>
      </c>
      <c r="E31" s="51"/>
      <c r="F31" s="52"/>
      <c r="G31" s="52"/>
      <c r="H31" s="52" t="s">
        <v>167</v>
      </c>
      <c r="I31" s="52"/>
      <c r="J31" s="52"/>
      <c r="K31" s="52"/>
      <c r="L31" s="52"/>
      <c r="M31" s="53"/>
      <c r="N31" s="53"/>
      <c r="O31" s="53"/>
      <c r="P31" s="54">
        <v>4506981</v>
      </c>
      <c r="Q31" s="56"/>
      <c r="R31" s="214"/>
      <c r="T31" s="6">
        <v>4506980667</v>
      </c>
    </row>
    <row r="32" spans="1:20">
      <c r="A32" s="47" t="s">
        <v>168</v>
      </c>
      <c r="E32" s="51"/>
      <c r="F32" s="52"/>
      <c r="G32" s="52"/>
      <c r="H32" s="52" t="s">
        <v>169</v>
      </c>
      <c r="I32" s="52"/>
      <c r="J32" s="52"/>
      <c r="K32" s="52"/>
      <c r="L32" s="52"/>
      <c r="M32" s="53"/>
      <c r="N32" s="53"/>
      <c r="O32" s="53"/>
      <c r="P32" s="54">
        <v>6300212</v>
      </c>
      <c r="Q32" s="56"/>
      <c r="R32" s="214"/>
      <c r="T32" s="6">
        <v>6300212408</v>
      </c>
    </row>
    <row r="33" spans="1:20">
      <c r="A33" s="47" t="s">
        <v>170</v>
      </c>
      <c r="E33" s="51"/>
      <c r="F33" s="52"/>
      <c r="G33" s="52"/>
      <c r="H33" s="52" t="s">
        <v>171</v>
      </c>
      <c r="I33" s="52"/>
      <c r="J33" s="52"/>
      <c r="K33" s="52"/>
      <c r="L33" s="52"/>
      <c r="M33" s="53"/>
      <c r="N33" s="53"/>
      <c r="O33" s="53"/>
      <c r="P33" s="54">
        <v>3032243</v>
      </c>
      <c r="Q33" s="56"/>
      <c r="R33" s="214"/>
      <c r="T33" s="6">
        <v>3032243057</v>
      </c>
    </row>
    <row r="34" spans="1:20">
      <c r="A34" s="47" t="s">
        <v>172</v>
      </c>
      <c r="E34" s="51"/>
      <c r="F34" s="52"/>
      <c r="G34" s="52"/>
      <c r="H34" s="52" t="s">
        <v>35</v>
      </c>
      <c r="I34" s="52"/>
      <c r="J34" s="52"/>
      <c r="K34" s="52"/>
      <c r="L34" s="52"/>
      <c r="M34" s="53"/>
      <c r="N34" s="53"/>
      <c r="O34" s="53"/>
      <c r="P34" s="54">
        <v>3056</v>
      </c>
      <c r="Q34" s="56"/>
      <c r="R34" s="214"/>
      <c r="T34" s="6">
        <v>3056222</v>
      </c>
    </row>
    <row r="35" spans="1:20">
      <c r="A35" s="47" t="s">
        <v>173</v>
      </c>
      <c r="E35" s="51"/>
      <c r="F35" s="52" t="s">
        <v>174</v>
      </c>
      <c r="G35" s="52"/>
      <c r="H35" s="52"/>
      <c r="I35" s="52"/>
      <c r="J35" s="52"/>
      <c r="K35" s="52"/>
      <c r="L35" s="52"/>
      <c r="M35" s="53"/>
      <c r="N35" s="53"/>
      <c r="O35" s="53"/>
      <c r="P35" s="54">
        <v>1925493</v>
      </c>
      <c r="Q35" s="56"/>
      <c r="R35" s="214"/>
      <c r="T35" s="6">
        <f>IF(COUNTIF(T36:T37,"-")=COUNTA(T36:T37),"-",SUM(T36:T37))</f>
        <v>1925492651</v>
      </c>
    </row>
    <row r="36" spans="1:20">
      <c r="A36" s="47" t="s">
        <v>175</v>
      </c>
      <c r="E36" s="51"/>
      <c r="F36" s="52"/>
      <c r="G36" s="52" t="s">
        <v>176</v>
      </c>
      <c r="H36" s="52"/>
      <c r="I36" s="52"/>
      <c r="J36" s="52"/>
      <c r="K36" s="52"/>
      <c r="L36" s="52"/>
      <c r="M36" s="57"/>
      <c r="N36" s="57"/>
      <c r="O36" s="57"/>
      <c r="P36" s="54">
        <v>842811</v>
      </c>
      <c r="Q36" s="56"/>
      <c r="R36" s="214"/>
      <c r="T36" s="6">
        <v>842811475</v>
      </c>
    </row>
    <row r="37" spans="1:20">
      <c r="A37" s="47" t="s">
        <v>177</v>
      </c>
      <c r="E37" s="51"/>
      <c r="F37" s="52"/>
      <c r="G37" s="52" t="s">
        <v>35</v>
      </c>
      <c r="H37" s="52"/>
      <c r="I37" s="53"/>
      <c r="J37" s="52"/>
      <c r="K37" s="52"/>
      <c r="L37" s="52"/>
      <c r="M37" s="57"/>
      <c r="N37" s="57"/>
      <c r="O37" s="57"/>
      <c r="P37" s="54">
        <v>1082681</v>
      </c>
      <c r="Q37" s="56"/>
      <c r="R37" s="214"/>
      <c r="T37" s="6">
        <v>1082681176</v>
      </c>
    </row>
    <row r="38" spans="1:20">
      <c r="A38" s="47" t="s">
        <v>133</v>
      </c>
      <c r="E38" s="58" t="s">
        <v>134</v>
      </c>
      <c r="F38" s="59"/>
      <c r="G38" s="59"/>
      <c r="H38" s="59"/>
      <c r="I38" s="59"/>
      <c r="J38" s="59"/>
      <c r="K38" s="59"/>
      <c r="L38" s="59"/>
      <c r="M38" s="60"/>
      <c r="N38" s="60"/>
      <c r="O38" s="60"/>
      <c r="P38" s="61">
        <v>-31990494</v>
      </c>
      <c r="Q38" s="62"/>
      <c r="R38" s="214"/>
      <c r="T38" s="6">
        <f>IF(COUNTIF(T14:T35,"-")=COUNTA(T14:T35),"-",SUM(T35)-SUM(T14))</f>
        <v>-31990494437</v>
      </c>
    </row>
    <row r="39" spans="1:20">
      <c r="A39" s="47" t="s">
        <v>180</v>
      </c>
      <c r="E39" s="51"/>
      <c r="F39" s="52" t="s">
        <v>181</v>
      </c>
      <c r="G39" s="52"/>
      <c r="H39" s="53"/>
      <c r="I39" s="52"/>
      <c r="J39" s="52"/>
      <c r="K39" s="52"/>
      <c r="L39" s="52"/>
      <c r="M39" s="53"/>
      <c r="N39" s="53"/>
      <c r="O39" s="53"/>
      <c r="P39" s="54">
        <v>31926</v>
      </c>
      <c r="Q39" s="55"/>
      <c r="R39" s="214"/>
      <c r="T39" s="6">
        <f>IF(COUNTIF(T40:T44,"-")=COUNTA(T40:T44),"-",SUM(T40:T44))</f>
        <v>31926284</v>
      </c>
    </row>
    <row r="40" spans="1:20">
      <c r="A40" s="47" t="s">
        <v>182</v>
      </c>
      <c r="E40" s="51"/>
      <c r="F40" s="52"/>
      <c r="G40" s="53" t="s">
        <v>183</v>
      </c>
      <c r="H40" s="53"/>
      <c r="I40" s="52"/>
      <c r="J40" s="52"/>
      <c r="K40" s="52"/>
      <c r="L40" s="52"/>
      <c r="M40" s="53"/>
      <c r="N40" s="53"/>
      <c r="O40" s="53"/>
      <c r="P40" s="54">
        <v>3649</v>
      </c>
      <c r="Q40" s="56"/>
      <c r="R40" s="214"/>
      <c r="T40" s="6">
        <v>3649320</v>
      </c>
    </row>
    <row r="41" spans="1:20">
      <c r="A41" s="47" t="s">
        <v>184</v>
      </c>
      <c r="E41" s="51"/>
      <c r="F41" s="52"/>
      <c r="G41" s="53" t="s">
        <v>185</v>
      </c>
      <c r="H41" s="53"/>
      <c r="I41" s="52"/>
      <c r="J41" s="52"/>
      <c r="K41" s="52"/>
      <c r="L41" s="52"/>
      <c r="M41" s="53"/>
      <c r="N41" s="53"/>
      <c r="O41" s="53"/>
      <c r="P41" s="54">
        <v>27277</v>
      </c>
      <c r="Q41" s="56"/>
      <c r="R41" s="214"/>
      <c r="T41" s="6">
        <v>27276964</v>
      </c>
    </row>
    <row r="42" spans="1:20">
      <c r="A42" s="47" t="s">
        <v>186</v>
      </c>
      <c r="E42" s="51"/>
      <c r="F42" s="52"/>
      <c r="G42" s="53" t="s">
        <v>187</v>
      </c>
      <c r="H42" s="53"/>
      <c r="I42" s="52"/>
      <c r="J42" s="53"/>
      <c r="K42" s="52"/>
      <c r="L42" s="52"/>
      <c r="M42" s="53"/>
      <c r="N42" s="53"/>
      <c r="O42" s="53"/>
      <c r="P42" s="54" t="s">
        <v>347</v>
      </c>
      <c r="Q42" s="56"/>
      <c r="R42" s="214"/>
      <c r="T42" s="6" t="s">
        <v>11</v>
      </c>
    </row>
    <row r="43" spans="1:20">
      <c r="A43" s="47" t="s">
        <v>188</v>
      </c>
      <c r="E43" s="51"/>
      <c r="F43" s="52"/>
      <c r="G43" s="52" t="s">
        <v>189</v>
      </c>
      <c r="H43" s="52"/>
      <c r="I43" s="52"/>
      <c r="J43" s="52"/>
      <c r="K43" s="52"/>
      <c r="L43" s="52"/>
      <c r="M43" s="53"/>
      <c r="N43" s="53"/>
      <c r="O43" s="53"/>
      <c r="P43" s="54" t="s">
        <v>347</v>
      </c>
      <c r="Q43" s="56"/>
      <c r="R43" s="214"/>
      <c r="T43" s="6" t="s">
        <v>11</v>
      </c>
    </row>
    <row r="44" spans="1:20">
      <c r="A44" s="47" t="s">
        <v>190</v>
      </c>
      <c r="E44" s="51"/>
      <c r="F44" s="52"/>
      <c r="G44" s="52" t="s">
        <v>35</v>
      </c>
      <c r="H44" s="52"/>
      <c r="I44" s="52"/>
      <c r="J44" s="52"/>
      <c r="K44" s="52"/>
      <c r="L44" s="52"/>
      <c r="M44" s="53"/>
      <c r="N44" s="53"/>
      <c r="O44" s="53"/>
      <c r="P44" s="54">
        <v>1000</v>
      </c>
      <c r="Q44" s="56"/>
      <c r="R44" s="214"/>
      <c r="T44" s="6">
        <v>1000000</v>
      </c>
    </row>
    <row r="45" spans="1:20">
      <c r="A45" s="47" t="s">
        <v>191</v>
      </c>
      <c r="E45" s="51"/>
      <c r="F45" s="52" t="s">
        <v>192</v>
      </c>
      <c r="G45" s="52"/>
      <c r="H45" s="52"/>
      <c r="I45" s="52"/>
      <c r="J45" s="52"/>
      <c r="K45" s="52"/>
      <c r="L45" s="52"/>
      <c r="M45" s="57"/>
      <c r="N45" s="57"/>
      <c r="O45" s="57"/>
      <c r="P45" s="54">
        <v>232</v>
      </c>
      <c r="Q45" s="55"/>
      <c r="R45" s="214"/>
      <c r="T45" s="6">
        <f>IF(COUNTIF(T46:T47,"-")=COUNTA(T46:T47),"-",SUM(T46:T47))</f>
        <v>232258</v>
      </c>
    </row>
    <row r="46" spans="1:20">
      <c r="A46" s="47" t="s">
        <v>193</v>
      </c>
      <c r="E46" s="51"/>
      <c r="F46" s="52"/>
      <c r="G46" s="52" t="s">
        <v>194</v>
      </c>
      <c r="H46" s="52"/>
      <c r="I46" s="52"/>
      <c r="J46" s="52"/>
      <c r="K46" s="52"/>
      <c r="L46" s="52"/>
      <c r="M46" s="57"/>
      <c r="N46" s="57"/>
      <c r="O46" s="57"/>
      <c r="P46" s="54">
        <v>232</v>
      </c>
      <c r="Q46" s="56"/>
      <c r="R46" s="214"/>
      <c r="T46" s="6">
        <v>232258</v>
      </c>
    </row>
    <row r="47" spans="1:20" ht="14.25" thickBot="1">
      <c r="A47" s="47" t="s">
        <v>195</v>
      </c>
      <c r="E47" s="51"/>
      <c r="F47" s="52"/>
      <c r="G47" s="52" t="s">
        <v>35</v>
      </c>
      <c r="H47" s="52"/>
      <c r="I47" s="52"/>
      <c r="J47" s="52"/>
      <c r="K47" s="52"/>
      <c r="L47" s="52"/>
      <c r="M47" s="57"/>
      <c r="N47" s="57"/>
      <c r="O47" s="57"/>
      <c r="P47" s="54" t="s">
        <v>347</v>
      </c>
      <c r="Q47" s="56"/>
      <c r="R47" s="214"/>
      <c r="T47" s="6" t="s">
        <v>11</v>
      </c>
    </row>
    <row r="48" spans="1:20" ht="14.25" thickBot="1">
      <c r="A48" s="47" t="s">
        <v>178</v>
      </c>
      <c r="E48" s="63" t="s">
        <v>179</v>
      </c>
      <c r="F48" s="64"/>
      <c r="G48" s="64"/>
      <c r="H48" s="64"/>
      <c r="I48" s="64"/>
      <c r="J48" s="64"/>
      <c r="K48" s="64"/>
      <c r="L48" s="64"/>
      <c r="M48" s="65"/>
      <c r="N48" s="65"/>
      <c r="O48" s="65"/>
      <c r="P48" s="66">
        <v>-32022188</v>
      </c>
      <c r="Q48" s="67"/>
      <c r="R48" s="214"/>
      <c r="T48" s="6">
        <f>IF(COUNTIF(T38:T47,"-")=COUNTA(T38:T47),"-",SUM(T38,T45)-SUM(T39))</f>
        <v>-32022188463</v>
      </c>
    </row>
    <row r="49" spans="1:14" s="69" customFormat="1" ht="3.75" customHeight="1">
      <c r="A49" s="68"/>
      <c r="E49" s="70"/>
      <c r="F49" s="70"/>
      <c r="G49" s="71"/>
      <c r="H49" s="71"/>
      <c r="I49" s="71"/>
      <c r="J49" s="71"/>
      <c r="K49" s="71"/>
      <c r="L49" s="72"/>
      <c r="M49" s="72"/>
      <c r="N49" s="72"/>
    </row>
    <row r="50" spans="1:14" s="69" customFormat="1" ht="15.6" customHeight="1">
      <c r="A50" s="68"/>
      <c r="E50" s="73"/>
      <c r="F50" s="73"/>
      <c r="G50" s="74"/>
      <c r="H50" s="74"/>
      <c r="I50" s="74"/>
      <c r="J50" s="74"/>
      <c r="K50" s="74"/>
      <c r="L50" s="75"/>
      <c r="M50" s="75"/>
      <c r="N50" s="75"/>
    </row>
  </sheetData>
  <mergeCells count="5">
    <mergeCell ref="E9:Q9"/>
    <mergeCell ref="E10:Q10"/>
    <mergeCell ref="E11:Q11"/>
    <mergeCell ref="E13:O13"/>
    <mergeCell ref="P13:Q13"/>
  </mergeCells>
  <phoneticPr fontId="11"/>
  <pageMargins left="0.7" right="0.7" top="0.39370078740157477" bottom="0.39370078740157477" header="0.51181102362204722" footer="0.51181102362204722"/>
  <pageSetup paperSize="9" orientation="portrait" r:id="rId1"/>
  <rowBreaks count="1" manualBreakCount="1">
    <brk id="16" max="16383" man="1"/>
  </rowBreaks>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8" zoomScale="85" zoomScaleNormal="85" zoomScaleSheetLayoutView="100" workbookViewId="0">
      <selection activeCell="Y14" sqref="Y14"/>
    </sheetView>
  </sheetViews>
  <sheetFormatPr defaultColWidth="9" defaultRowHeight="12.75"/>
  <cols>
    <col min="1" max="1" width="0" style="77" hidden="1" customWidth="1"/>
    <col min="2" max="2" width="1.125" style="79" customWidth="1"/>
    <col min="3" max="3" width="1.625" style="79" customWidth="1"/>
    <col min="4" max="9" width="2" style="79" customWidth="1"/>
    <col min="10" max="10" width="15.375" style="79" customWidth="1"/>
    <col min="11" max="11" width="21.625" style="79" bestFit="1" customWidth="1"/>
    <col min="12" max="12" width="2.125" style="79" customWidth="1"/>
    <col min="13" max="13" width="21.625" style="79" bestFit="1" customWidth="1"/>
    <col min="14" max="14" width="2.125" style="79" customWidth="1"/>
    <col min="15" max="15" width="21.625" style="79" bestFit="1" customWidth="1"/>
    <col min="16" max="16" width="2.125" style="79" customWidth="1"/>
    <col min="17" max="17" width="21.625" style="79" hidden="1" customWidth="1"/>
    <col min="18" max="18" width="3" style="79" hidden="1" customWidth="1"/>
    <col min="19" max="19" width="1" style="79" customWidth="1"/>
    <col min="20" max="20" width="9" style="79"/>
    <col min="21" max="24" width="0" style="79" hidden="1" customWidth="1"/>
    <col min="25" max="16384" width="9" style="79"/>
  </cols>
  <sheetData>
    <row r="1" spans="1:24" hidden="1">
      <c r="C1" s="79" t="s">
        <v>333</v>
      </c>
    </row>
    <row r="2" spans="1:24" hidden="1">
      <c r="C2" s="79" t="s">
        <v>334</v>
      </c>
    </row>
    <row r="3" spans="1:24" hidden="1">
      <c r="C3" s="79" t="s">
        <v>335</v>
      </c>
    </row>
    <row r="4" spans="1:24" hidden="1">
      <c r="C4" s="79" t="s">
        <v>336</v>
      </c>
    </row>
    <row r="5" spans="1:24" hidden="1">
      <c r="C5" s="79" t="s">
        <v>337</v>
      </c>
    </row>
    <row r="6" spans="1:24" hidden="1">
      <c r="C6" s="79" t="s">
        <v>338</v>
      </c>
    </row>
    <row r="7" spans="1:24" hidden="1">
      <c r="C7" s="79" t="s">
        <v>339</v>
      </c>
    </row>
    <row r="9" spans="1:24" ht="24">
      <c r="B9" s="78"/>
      <c r="C9" s="259" t="s">
        <v>443</v>
      </c>
      <c r="D9" s="259"/>
      <c r="E9" s="259"/>
      <c r="F9" s="259"/>
      <c r="G9" s="259"/>
      <c r="H9" s="259"/>
      <c r="I9" s="259"/>
      <c r="J9" s="259"/>
      <c r="K9" s="259"/>
      <c r="L9" s="259"/>
      <c r="M9" s="259"/>
      <c r="N9" s="259"/>
      <c r="O9" s="259"/>
      <c r="P9" s="259"/>
      <c r="Q9" s="259"/>
      <c r="R9" s="259"/>
    </row>
    <row r="10" spans="1:24" ht="17.25">
      <c r="B10" s="80"/>
      <c r="C10" s="260" t="s">
        <v>345</v>
      </c>
      <c r="D10" s="260"/>
      <c r="E10" s="260"/>
      <c r="F10" s="260"/>
      <c r="G10" s="260"/>
      <c r="H10" s="260"/>
      <c r="I10" s="260"/>
      <c r="J10" s="260"/>
      <c r="K10" s="260"/>
      <c r="L10" s="260"/>
      <c r="M10" s="260"/>
      <c r="N10" s="260"/>
      <c r="O10" s="260"/>
      <c r="P10" s="260"/>
      <c r="Q10" s="260"/>
      <c r="R10" s="260"/>
    </row>
    <row r="11" spans="1:24" ht="17.25">
      <c r="B11" s="80"/>
      <c r="C11" s="260" t="s">
        <v>346</v>
      </c>
      <c r="D11" s="260"/>
      <c r="E11" s="260"/>
      <c r="F11" s="260"/>
      <c r="G11" s="260"/>
      <c r="H11" s="260"/>
      <c r="I11" s="260"/>
      <c r="J11" s="260"/>
      <c r="K11" s="260"/>
      <c r="L11" s="260"/>
      <c r="M11" s="260"/>
      <c r="N11" s="260"/>
      <c r="O11" s="260"/>
      <c r="P11" s="260"/>
      <c r="Q11" s="260"/>
      <c r="R11" s="260"/>
    </row>
    <row r="12" spans="1:24" ht="15.75" customHeight="1" thickBot="1">
      <c r="B12" s="81"/>
      <c r="C12" s="82"/>
      <c r="D12" s="82"/>
      <c r="E12" s="82"/>
      <c r="F12" s="82"/>
      <c r="G12" s="82"/>
      <c r="H12" s="82"/>
      <c r="I12" s="82"/>
      <c r="J12" s="83"/>
      <c r="K12" s="82"/>
      <c r="L12" s="83"/>
      <c r="M12" s="82"/>
      <c r="N12" s="82"/>
      <c r="O12" s="82"/>
      <c r="P12" s="215" t="s">
        <v>344</v>
      </c>
      <c r="Q12" s="82"/>
      <c r="R12" s="83"/>
    </row>
    <row r="13" spans="1:24" ht="12.75" customHeight="1">
      <c r="B13" s="84"/>
      <c r="C13" s="261" t="s">
        <v>0</v>
      </c>
      <c r="D13" s="262"/>
      <c r="E13" s="262"/>
      <c r="F13" s="262"/>
      <c r="G13" s="262"/>
      <c r="H13" s="262"/>
      <c r="I13" s="262"/>
      <c r="J13" s="263"/>
      <c r="K13" s="267" t="s">
        <v>323</v>
      </c>
      <c r="L13" s="262"/>
      <c r="M13" s="85"/>
      <c r="N13" s="85"/>
      <c r="O13" s="85"/>
      <c r="P13" s="86"/>
      <c r="Q13" s="85"/>
      <c r="R13" s="86"/>
    </row>
    <row r="14" spans="1:24" ht="29.25" customHeight="1" thickBot="1">
      <c r="A14" s="77" t="s">
        <v>314</v>
      </c>
      <c r="B14" s="84"/>
      <c r="C14" s="264"/>
      <c r="D14" s="265"/>
      <c r="E14" s="265"/>
      <c r="F14" s="265"/>
      <c r="G14" s="265"/>
      <c r="H14" s="265"/>
      <c r="I14" s="265"/>
      <c r="J14" s="266"/>
      <c r="K14" s="268"/>
      <c r="L14" s="265"/>
      <c r="M14" s="269" t="s">
        <v>324</v>
      </c>
      <c r="N14" s="270"/>
      <c r="O14" s="269" t="s">
        <v>325</v>
      </c>
      <c r="P14" s="271"/>
      <c r="Q14" s="272" t="s">
        <v>132</v>
      </c>
      <c r="R14" s="273"/>
    </row>
    <row r="15" spans="1:24" ht="15.95" customHeight="1">
      <c r="A15" s="77" t="s">
        <v>196</v>
      </c>
      <c r="B15" s="87"/>
      <c r="C15" s="88" t="s">
        <v>197</v>
      </c>
      <c r="D15" s="89"/>
      <c r="E15" s="89"/>
      <c r="F15" s="89"/>
      <c r="G15" s="89"/>
      <c r="H15" s="89"/>
      <c r="I15" s="89"/>
      <c r="J15" s="90"/>
      <c r="K15" s="91">
        <v>157857420</v>
      </c>
      <c r="L15" s="92"/>
      <c r="M15" s="91">
        <v>183243100</v>
      </c>
      <c r="N15" s="93"/>
      <c r="O15" s="91">
        <v>-25385680</v>
      </c>
      <c r="P15" s="95"/>
      <c r="Q15" s="94" t="s">
        <v>348</v>
      </c>
      <c r="R15" s="95"/>
      <c r="U15" s="218">
        <f t="shared" ref="U15:U20" si="0">IF(COUNTIF(V15:X15,"-")=COUNTA(V15:X15),"-",SUM(V15:X15))</f>
        <v>157857419909</v>
      </c>
      <c r="V15" s="218">
        <v>183243099735</v>
      </c>
      <c r="W15" s="218">
        <v>-25385679826</v>
      </c>
      <c r="X15" s="218" t="s">
        <v>11</v>
      </c>
    </row>
    <row r="16" spans="1:24" ht="15.95" customHeight="1">
      <c r="A16" s="77" t="s">
        <v>198</v>
      </c>
      <c r="B16" s="87"/>
      <c r="C16" s="23"/>
      <c r="D16" s="19" t="s">
        <v>199</v>
      </c>
      <c r="E16" s="19"/>
      <c r="F16" s="19"/>
      <c r="G16" s="19"/>
      <c r="H16" s="19"/>
      <c r="I16" s="19"/>
      <c r="J16" s="96"/>
      <c r="K16" s="97">
        <v>-32022188</v>
      </c>
      <c r="L16" s="98"/>
      <c r="M16" s="278"/>
      <c r="N16" s="279"/>
      <c r="O16" s="97">
        <v>-32022188</v>
      </c>
      <c r="P16" s="103"/>
      <c r="Q16" s="100" t="s">
        <v>348</v>
      </c>
      <c r="R16" s="101"/>
      <c r="U16" s="218">
        <f t="shared" si="0"/>
        <v>-32022188463</v>
      </c>
      <c r="V16" s="218" t="s">
        <v>11</v>
      </c>
      <c r="W16" s="218">
        <v>-32022188463</v>
      </c>
      <c r="X16" s="218" t="s">
        <v>11</v>
      </c>
    </row>
    <row r="17" spans="1:24" ht="15.95" customHeight="1">
      <c r="A17" s="77" t="s">
        <v>200</v>
      </c>
      <c r="B17" s="84"/>
      <c r="C17" s="102"/>
      <c r="D17" s="96" t="s">
        <v>201</v>
      </c>
      <c r="E17" s="96"/>
      <c r="F17" s="96"/>
      <c r="G17" s="96"/>
      <c r="H17" s="96"/>
      <c r="I17" s="96"/>
      <c r="J17" s="96"/>
      <c r="K17" s="97">
        <v>30744619</v>
      </c>
      <c r="L17" s="98"/>
      <c r="M17" s="280"/>
      <c r="N17" s="281"/>
      <c r="O17" s="97">
        <v>30744619</v>
      </c>
      <c r="P17" s="103"/>
      <c r="Q17" s="100" t="s">
        <v>11</v>
      </c>
      <c r="R17" s="103"/>
      <c r="U17" s="218">
        <f t="shared" si="0"/>
        <v>30744618947</v>
      </c>
      <c r="V17" s="218" t="s">
        <v>11</v>
      </c>
      <c r="W17" s="218">
        <f>IF(COUNTIF(W18:W19,"-")=COUNTA(W18:W19),"-",SUM(W18:W19))</f>
        <v>30744618947</v>
      </c>
      <c r="X17" s="218" t="s">
        <v>11</v>
      </c>
    </row>
    <row r="18" spans="1:24" ht="15.95" customHeight="1">
      <c r="A18" s="77" t="s">
        <v>202</v>
      </c>
      <c r="B18" s="84"/>
      <c r="C18" s="104"/>
      <c r="D18" s="96"/>
      <c r="E18" s="105" t="s">
        <v>203</v>
      </c>
      <c r="F18" s="105"/>
      <c r="G18" s="105"/>
      <c r="H18" s="105"/>
      <c r="I18" s="105"/>
      <c r="J18" s="96"/>
      <c r="K18" s="97">
        <v>23453328</v>
      </c>
      <c r="L18" s="98"/>
      <c r="M18" s="280"/>
      <c r="N18" s="281"/>
      <c r="O18" s="97">
        <v>23453328</v>
      </c>
      <c r="P18" s="103"/>
      <c r="Q18" s="100" t="s">
        <v>348</v>
      </c>
      <c r="R18" s="103"/>
      <c r="U18" s="218">
        <f t="shared" si="0"/>
        <v>23453327957</v>
      </c>
      <c r="V18" s="218" t="s">
        <v>11</v>
      </c>
      <c r="W18" s="218">
        <v>23453327957</v>
      </c>
      <c r="X18" s="218" t="s">
        <v>11</v>
      </c>
    </row>
    <row r="19" spans="1:24" ht="15.95" customHeight="1">
      <c r="A19" s="77" t="s">
        <v>204</v>
      </c>
      <c r="B19" s="84"/>
      <c r="C19" s="106"/>
      <c r="D19" s="107"/>
      <c r="E19" s="107" t="s">
        <v>205</v>
      </c>
      <c r="F19" s="107"/>
      <c r="G19" s="107"/>
      <c r="H19" s="107"/>
      <c r="I19" s="107"/>
      <c r="J19" s="108"/>
      <c r="K19" s="109">
        <v>7291291</v>
      </c>
      <c r="L19" s="110"/>
      <c r="M19" s="282"/>
      <c r="N19" s="283"/>
      <c r="O19" s="109">
        <v>7291291</v>
      </c>
      <c r="P19" s="113"/>
      <c r="Q19" s="112" t="s">
        <v>348</v>
      </c>
      <c r="R19" s="113"/>
      <c r="U19" s="218">
        <f t="shared" si="0"/>
        <v>7291290990</v>
      </c>
      <c r="V19" s="218" t="s">
        <v>11</v>
      </c>
      <c r="W19" s="218">
        <v>7291290990</v>
      </c>
      <c r="X19" s="218" t="s">
        <v>11</v>
      </c>
    </row>
    <row r="20" spans="1:24" ht="15.95" customHeight="1">
      <c r="A20" s="77" t="s">
        <v>206</v>
      </c>
      <c r="B20" s="84"/>
      <c r="C20" s="114"/>
      <c r="D20" s="115" t="s">
        <v>207</v>
      </c>
      <c r="E20" s="116"/>
      <c r="F20" s="115"/>
      <c r="G20" s="115"/>
      <c r="H20" s="115"/>
      <c r="I20" s="115"/>
      <c r="J20" s="117"/>
      <c r="K20" s="118">
        <v>-1277570</v>
      </c>
      <c r="L20" s="119"/>
      <c r="M20" s="284"/>
      <c r="N20" s="285"/>
      <c r="O20" s="118">
        <v>-1277570</v>
      </c>
      <c r="P20" s="121"/>
      <c r="Q20" s="120" t="s">
        <v>11</v>
      </c>
      <c r="R20" s="121"/>
      <c r="U20" s="218">
        <f t="shared" si="0"/>
        <v>-1277569516</v>
      </c>
      <c r="V20" s="218" t="s">
        <v>11</v>
      </c>
      <c r="W20" s="218">
        <f>IF(COUNTIF(W16:W17,"-")=COUNTA(W16:W17),"-",SUM(W16:W17))</f>
        <v>-1277569516</v>
      </c>
      <c r="X20" s="218" t="s">
        <v>11</v>
      </c>
    </row>
    <row r="21" spans="1:24" ht="15.95" customHeight="1">
      <c r="A21" s="77" t="s">
        <v>208</v>
      </c>
      <c r="B21" s="84"/>
      <c r="C21" s="23"/>
      <c r="D21" s="122" t="s">
        <v>326</v>
      </c>
      <c r="E21" s="122"/>
      <c r="F21" s="122"/>
      <c r="G21" s="105"/>
      <c r="H21" s="105"/>
      <c r="I21" s="105"/>
      <c r="J21" s="96"/>
      <c r="K21" s="274"/>
      <c r="L21" s="275"/>
      <c r="M21" s="97">
        <v>-489246</v>
      </c>
      <c r="N21" s="99"/>
      <c r="O21" s="97">
        <v>489246</v>
      </c>
      <c r="P21" s="103"/>
      <c r="Q21" s="286" t="s">
        <v>11</v>
      </c>
      <c r="R21" s="287"/>
      <c r="U21" s="218">
        <v>0</v>
      </c>
      <c r="V21" s="218">
        <f>IF(COUNTA(V22:V25)=COUNTIF(V22:V25,"-"),"-",SUM(V22,V24,V23,V25))</f>
        <v>-489245863</v>
      </c>
      <c r="W21" s="218">
        <f>IF(COUNTA(W22:W25)=COUNTIF(W22:W25,"-"),"-",SUM(W22,W24,W23,W25))</f>
        <v>489245863</v>
      </c>
      <c r="X21" s="218" t="s">
        <v>11</v>
      </c>
    </row>
    <row r="22" spans="1:24" ht="15.95" customHeight="1">
      <c r="A22" s="77" t="s">
        <v>209</v>
      </c>
      <c r="B22" s="84"/>
      <c r="C22" s="23"/>
      <c r="D22" s="122"/>
      <c r="E22" s="122" t="s">
        <v>210</v>
      </c>
      <c r="F22" s="105"/>
      <c r="G22" s="105"/>
      <c r="H22" s="105"/>
      <c r="I22" s="105"/>
      <c r="J22" s="96"/>
      <c r="K22" s="274"/>
      <c r="L22" s="275"/>
      <c r="M22" s="97">
        <v>6424126</v>
      </c>
      <c r="N22" s="99"/>
      <c r="O22" s="97">
        <v>-6424126</v>
      </c>
      <c r="P22" s="103"/>
      <c r="Q22" s="276" t="s">
        <v>11</v>
      </c>
      <c r="R22" s="277"/>
      <c r="U22" s="218">
        <v>0</v>
      </c>
      <c r="V22" s="218">
        <v>6424126419</v>
      </c>
      <c r="W22" s="218">
        <v>-6424126419</v>
      </c>
      <c r="X22" s="218" t="s">
        <v>11</v>
      </c>
    </row>
    <row r="23" spans="1:24" ht="15.95" customHeight="1">
      <c r="A23" s="77" t="s">
        <v>211</v>
      </c>
      <c r="B23" s="84"/>
      <c r="C23" s="23"/>
      <c r="D23" s="122"/>
      <c r="E23" s="122" t="s">
        <v>212</v>
      </c>
      <c r="F23" s="122"/>
      <c r="G23" s="105"/>
      <c r="H23" s="105"/>
      <c r="I23" s="105"/>
      <c r="J23" s="96"/>
      <c r="K23" s="274"/>
      <c r="L23" s="275"/>
      <c r="M23" s="97">
        <v>-7080517</v>
      </c>
      <c r="N23" s="99"/>
      <c r="O23" s="97">
        <v>7080517</v>
      </c>
      <c r="P23" s="103"/>
      <c r="Q23" s="276" t="s">
        <v>11</v>
      </c>
      <c r="R23" s="277"/>
      <c r="U23" s="218">
        <v>0</v>
      </c>
      <c r="V23" s="218">
        <v>-7080517098</v>
      </c>
      <c r="W23" s="218">
        <v>7080517098</v>
      </c>
      <c r="X23" s="218" t="s">
        <v>11</v>
      </c>
    </row>
    <row r="24" spans="1:24" ht="15.95" customHeight="1">
      <c r="A24" s="77" t="s">
        <v>213</v>
      </c>
      <c r="B24" s="84"/>
      <c r="C24" s="23"/>
      <c r="D24" s="122"/>
      <c r="E24" s="122" t="s">
        <v>214</v>
      </c>
      <c r="F24" s="122"/>
      <c r="G24" s="105"/>
      <c r="H24" s="105"/>
      <c r="I24" s="105"/>
      <c r="J24" s="96"/>
      <c r="K24" s="274"/>
      <c r="L24" s="275"/>
      <c r="M24" s="97">
        <v>878094</v>
      </c>
      <c r="N24" s="99"/>
      <c r="O24" s="97">
        <v>-878094</v>
      </c>
      <c r="P24" s="103"/>
      <c r="Q24" s="276" t="s">
        <v>11</v>
      </c>
      <c r="R24" s="277"/>
      <c r="U24" s="218">
        <v>0</v>
      </c>
      <c r="V24" s="218">
        <v>878093775</v>
      </c>
      <c r="W24" s="218">
        <v>-878093775</v>
      </c>
      <c r="X24" s="218" t="s">
        <v>11</v>
      </c>
    </row>
    <row r="25" spans="1:24" ht="15.95" customHeight="1">
      <c r="A25" s="77" t="s">
        <v>215</v>
      </c>
      <c r="B25" s="84"/>
      <c r="C25" s="23"/>
      <c r="D25" s="122"/>
      <c r="E25" s="122" t="s">
        <v>216</v>
      </c>
      <c r="F25" s="122"/>
      <c r="G25" s="105"/>
      <c r="H25" s="20"/>
      <c r="I25" s="105"/>
      <c r="J25" s="96"/>
      <c r="K25" s="274"/>
      <c r="L25" s="275"/>
      <c r="M25" s="97">
        <v>-710949</v>
      </c>
      <c r="N25" s="99"/>
      <c r="O25" s="97">
        <v>710949</v>
      </c>
      <c r="P25" s="103"/>
      <c r="Q25" s="276" t="s">
        <v>11</v>
      </c>
      <c r="R25" s="277"/>
      <c r="U25" s="218">
        <v>0</v>
      </c>
      <c r="V25" s="218">
        <v>-710948959</v>
      </c>
      <c r="W25" s="218">
        <v>710948959</v>
      </c>
      <c r="X25" s="218" t="s">
        <v>11</v>
      </c>
    </row>
    <row r="26" spans="1:24" ht="15.95" customHeight="1">
      <c r="A26" s="77" t="s">
        <v>217</v>
      </c>
      <c r="B26" s="84"/>
      <c r="C26" s="23"/>
      <c r="D26" s="122" t="s">
        <v>218</v>
      </c>
      <c r="E26" s="105"/>
      <c r="F26" s="105"/>
      <c r="G26" s="105"/>
      <c r="H26" s="105"/>
      <c r="I26" s="105"/>
      <c r="J26" s="96"/>
      <c r="K26" s="97" t="s">
        <v>11</v>
      </c>
      <c r="L26" s="98"/>
      <c r="M26" s="97" t="s">
        <v>347</v>
      </c>
      <c r="N26" s="99"/>
      <c r="O26" s="280"/>
      <c r="P26" s="290"/>
      <c r="Q26" s="291" t="s">
        <v>11</v>
      </c>
      <c r="R26" s="290"/>
      <c r="U26" s="218" t="str">
        <f>IF(COUNTIF(V26:X26,"-")=COUNTA(V26:X26),"-",SUM(V26:X26))</f>
        <v>-</v>
      </c>
      <c r="V26" s="218" t="s">
        <v>348</v>
      </c>
      <c r="W26" s="218" t="s">
        <v>11</v>
      </c>
      <c r="X26" s="218" t="s">
        <v>11</v>
      </c>
    </row>
    <row r="27" spans="1:24" ht="15.95" customHeight="1">
      <c r="A27" s="77" t="s">
        <v>219</v>
      </c>
      <c r="B27" s="84"/>
      <c r="C27" s="23"/>
      <c r="D27" s="122" t="s">
        <v>220</v>
      </c>
      <c r="E27" s="122"/>
      <c r="F27" s="105"/>
      <c r="G27" s="105"/>
      <c r="H27" s="105"/>
      <c r="I27" s="105"/>
      <c r="J27" s="96"/>
      <c r="K27" s="97">
        <v>121723</v>
      </c>
      <c r="L27" s="98"/>
      <c r="M27" s="97">
        <v>121723</v>
      </c>
      <c r="N27" s="99"/>
      <c r="O27" s="280"/>
      <c r="P27" s="290"/>
      <c r="Q27" s="291" t="s">
        <v>11</v>
      </c>
      <c r="R27" s="290"/>
      <c r="U27" s="218">
        <f>IF(COUNTIF(V27:X27,"-")=COUNTA(V27:X27),"-",SUM(V27:X27))</f>
        <v>121723440</v>
      </c>
      <c r="V27" s="218">
        <v>121723440</v>
      </c>
      <c r="W27" s="218" t="s">
        <v>11</v>
      </c>
      <c r="X27" s="218" t="s">
        <v>11</v>
      </c>
    </row>
    <row r="28" spans="1:24" ht="15.95" customHeight="1">
      <c r="A28" s="77" t="s">
        <v>222</v>
      </c>
      <c r="B28" s="84"/>
      <c r="C28" s="106"/>
      <c r="D28" s="107" t="s">
        <v>35</v>
      </c>
      <c r="E28" s="107"/>
      <c r="F28" s="107"/>
      <c r="G28" s="123"/>
      <c r="H28" s="123"/>
      <c r="I28" s="123"/>
      <c r="J28" s="108"/>
      <c r="K28" s="109" t="s">
        <v>11</v>
      </c>
      <c r="L28" s="110"/>
      <c r="M28" s="109" t="s">
        <v>347</v>
      </c>
      <c r="N28" s="111"/>
      <c r="O28" s="109" t="s">
        <v>347</v>
      </c>
      <c r="P28" s="113"/>
      <c r="Q28" s="288" t="s">
        <v>11</v>
      </c>
      <c r="R28" s="289"/>
      <c r="S28" s="124"/>
      <c r="U28" s="218" t="str">
        <f>IF(COUNTIF(V28:X28,"-")=COUNTA(V28:X28),"-",SUM(V28:X28))</f>
        <v>-</v>
      </c>
      <c r="V28" s="218" t="s">
        <v>348</v>
      </c>
      <c r="W28" s="218" t="s">
        <v>348</v>
      </c>
      <c r="X28" s="218" t="s">
        <v>11</v>
      </c>
    </row>
    <row r="29" spans="1:24" ht="15.95" customHeight="1" thickBot="1">
      <c r="A29" s="77" t="s">
        <v>223</v>
      </c>
      <c r="B29" s="84"/>
      <c r="C29" s="125"/>
      <c r="D29" s="126" t="s">
        <v>224</v>
      </c>
      <c r="E29" s="126"/>
      <c r="F29" s="127"/>
      <c r="G29" s="127"/>
      <c r="H29" s="128"/>
      <c r="I29" s="127"/>
      <c r="J29" s="129"/>
      <c r="K29" s="130">
        <v>-1155846</v>
      </c>
      <c r="L29" s="131"/>
      <c r="M29" s="130">
        <v>-367522</v>
      </c>
      <c r="N29" s="132"/>
      <c r="O29" s="130">
        <v>-788324</v>
      </c>
      <c r="P29" s="216"/>
      <c r="Q29" s="133" t="s">
        <v>11</v>
      </c>
      <c r="R29" s="134"/>
      <c r="S29" s="124"/>
      <c r="U29" s="218">
        <f>IF(COUNTIF(V29:X29,"-")=COUNTA(V29:X29),"-",SUM(V29:X29))</f>
        <v>-1155846076</v>
      </c>
      <c r="V29" s="218">
        <f>IF(AND(V21="-",COUNTIF(V26:V27,"-")=COUNTA(V26:V27),V28="-"),"-",SUM(V21,V26:V27,V28))</f>
        <v>-367522423</v>
      </c>
      <c r="W29" s="218">
        <f>IF(AND(W20="-",W21="-",COUNTIF(W26:W27,"-")=COUNTA(W26:W27),W28="-"),"-",SUM(W20,W21,W26:W27,W28))</f>
        <v>-788323653</v>
      </c>
      <c r="X29" s="218" t="s">
        <v>11</v>
      </c>
    </row>
    <row r="30" spans="1:24" ht="15.95" customHeight="1" thickBot="1">
      <c r="A30" s="77" t="s">
        <v>225</v>
      </c>
      <c r="B30" s="84"/>
      <c r="C30" s="135" t="s">
        <v>226</v>
      </c>
      <c r="D30" s="136"/>
      <c r="E30" s="136"/>
      <c r="F30" s="136"/>
      <c r="G30" s="137"/>
      <c r="H30" s="137"/>
      <c r="I30" s="137"/>
      <c r="J30" s="138"/>
      <c r="K30" s="139">
        <v>156701574</v>
      </c>
      <c r="L30" s="140"/>
      <c r="M30" s="139">
        <v>182875577</v>
      </c>
      <c r="N30" s="141"/>
      <c r="O30" s="139">
        <v>-26174003</v>
      </c>
      <c r="P30" s="217"/>
      <c r="Q30" s="142" t="s">
        <v>11</v>
      </c>
      <c r="R30" s="143"/>
      <c r="S30" s="124"/>
      <c r="U30" s="218">
        <f>IF(COUNTIF(V30:X30,"-")=COUNTA(V30:X30),"-",SUM(V30:X30))</f>
        <v>156701573833</v>
      </c>
      <c r="V30" s="218">
        <v>182875577312</v>
      </c>
      <c r="W30" s="218">
        <v>-26174003479</v>
      </c>
      <c r="X30" s="218" t="s">
        <v>11</v>
      </c>
    </row>
    <row r="31" spans="1:24" ht="6.75" customHeight="1">
      <c r="B31" s="84"/>
      <c r="C31" s="144"/>
      <c r="D31" s="145"/>
      <c r="E31" s="145"/>
      <c r="F31" s="145"/>
      <c r="G31" s="145"/>
      <c r="H31" s="145"/>
      <c r="I31" s="145"/>
      <c r="J31" s="145"/>
      <c r="K31" s="84"/>
      <c r="L31" s="84"/>
      <c r="M31" s="84"/>
      <c r="N31" s="84"/>
      <c r="O31" s="84"/>
      <c r="P31" s="84"/>
      <c r="Q31" s="84"/>
      <c r="R31" s="19"/>
      <c r="S31" s="124"/>
    </row>
    <row r="32" spans="1:24" ht="15.6" customHeight="1">
      <c r="B32" s="84"/>
      <c r="C32" s="146"/>
      <c r="D32" s="147"/>
      <c r="F32" s="148"/>
      <c r="G32" s="149"/>
      <c r="H32" s="148"/>
      <c r="I32" s="148"/>
      <c r="J32" s="146"/>
      <c r="K32" s="84"/>
      <c r="L32" s="84"/>
      <c r="M32" s="84"/>
      <c r="N32" s="84"/>
      <c r="O32" s="84"/>
      <c r="P32" s="84"/>
      <c r="Q32" s="84"/>
      <c r="R32" s="19"/>
      <c r="S32" s="124"/>
    </row>
  </sheetData>
  <mergeCells count="28">
    <mergeCell ref="Q28:R28"/>
    <mergeCell ref="K25:L25"/>
    <mergeCell ref="Q25:R25"/>
    <mergeCell ref="O26:P26"/>
    <mergeCell ref="Q26:R26"/>
    <mergeCell ref="O27:P27"/>
    <mergeCell ref="Q27:R27"/>
    <mergeCell ref="K24:L24"/>
    <mergeCell ref="Q24:R24"/>
    <mergeCell ref="M16:N16"/>
    <mergeCell ref="M17:N17"/>
    <mergeCell ref="M18:N18"/>
    <mergeCell ref="M19:N19"/>
    <mergeCell ref="M20:N20"/>
    <mergeCell ref="K21:L21"/>
    <mergeCell ref="Q21:R21"/>
    <mergeCell ref="K22:L22"/>
    <mergeCell ref="Q22:R22"/>
    <mergeCell ref="K23:L23"/>
    <mergeCell ref="Q23:R23"/>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69"/>
  <sheetViews>
    <sheetView topLeftCell="B8" zoomScale="85" zoomScaleNormal="85" workbookViewId="0">
      <selection activeCell="Q14" sqref="Q14"/>
    </sheetView>
  </sheetViews>
  <sheetFormatPr defaultColWidth="9" defaultRowHeight="13.5"/>
  <cols>
    <col min="1" max="1" width="0" style="1" hidden="1" customWidth="1"/>
    <col min="2" max="2" width="0.75" style="3" customWidth="1"/>
    <col min="3" max="3" width="15.625" style="3" customWidth="1"/>
    <col min="4" max="12" width="2.125" style="3" customWidth="1"/>
    <col min="13" max="13" width="13.25" style="3" customWidth="1"/>
    <col min="14" max="14" width="21.625" style="3" bestFit="1" customWidth="1"/>
    <col min="15" max="15" width="2.125" style="3" customWidth="1"/>
    <col min="16" max="16" width="10.625" style="46" customWidth="1"/>
    <col min="17" max="17" width="9" style="6"/>
    <col min="18" max="18" width="0" style="6" hidden="1" customWidth="1"/>
    <col min="19" max="16384" width="9" style="6"/>
  </cols>
  <sheetData>
    <row r="1" spans="1:18" hidden="1">
      <c r="D1" s="3" t="s">
        <v>333</v>
      </c>
    </row>
    <row r="2" spans="1:18" hidden="1">
      <c r="D2" s="3" t="s">
        <v>334</v>
      </c>
    </row>
    <row r="3" spans="1:18" hidden="1">
      <c r="D3" s="3" t="s">
        <v>335</v>
      </c>
    </row>
    <row r="4" spans="1:18" hidden="1">
      <c r="D4" s="3" t="s">
        <v>336</v>
      </c>
    </row>
    <row r="5" spans="1:18" hidden="1">
      <c r="D5" s="3" t="s">
        <v>337</v>
      </c>
    </row>
    <row r="6" spans="1:18" hidden="1">
      <c r="D6" s="3" t="s">
        <v>338</v>
      </c>
    </row>
    <row r="7" spans="1:18" hidden="1">
      <c r="D7" s="3" t="s">
        <v>339</v>
      </c>
    </row>
    <row r="8" spans="1:18" s="46" customFormat="1">
      <c r="A8" s="1"/>
      <c r="B8" s="150"/>
      <c r="C8" s="150"/>
      <c r="D8" s="150"/>
      <c r="E8" s="45"/>
      <c r="F8" s="45"/>
      <c r="G8" s="45"/>
      <c r="H8" s="45"/>
      <c r="I8" s="45"/>
      <c r="J8" s="3"/>
      <c r="K8" s="3"/>
      <c r="L8" s="3"/>
      <c r="M8" s="3"/>
      <c r="N8" s="3"/>
      <c r="O8" s="3"/>
    </row>
    <row r="9" spans="1:18" s="46" customFormat="1" ht="24">
      <c r="A9" s="1"/>
      <c r="B9" s="151"/>
      <c r="C9" s="151"/>
      <c r="D9" s="301" t="s">
        <v>442</v>
      </c>
      <c r="E9" s="301"/>
      <c r="F9" s="301"/>
      <c r="G9" s="301"/>
      <c r="H9" s="301"/>
      <c r="I9" s="301"/>
      <c r="J9" s="301"/>
      <c r="K9" s="301"/>
      <c r="L9" s="301"/>
      <c r="M9" s="301"/>
      <c r="N9" s="301"/>
      <c r="O9" s="301"/>
    </row>
    <row r="10" spans="1:18" s="46" customFormat="1" ht="14.25">
      <c r="A10" s="152"/>
      <c r="B10" s="153"/>
      <c r="C10" s="153"/>
      <c r="D10" s="302" t="s">
        <v>345</v>
      </c>
      <c r="E10" s="302"/>
      <c r="F10" s="302"/>
      <c r="G10" s="302"/>
      <c r="H10" s="302"/>
      <c r="I10" s="302"/>
      <c r="J10" s="302"/>
      <c r="K10" s="302"/>
      <c r="L10" s="302"/>
      <c r="M10" s="302"/>
      <c r="N10" s="302"/>
      <c r="O10" s="302"/>
    </row>
    <row r="11" spans="1:18" s="46" customFormat="1" ht="14.25">
      <c r="A11" s="152"/>
      <c r="B11" s="153"/>
      <c r="C11" s="153"/>
      <c r="D11" s="302" t="s">
        <v>346</v>
      </c>
      <c r="E11" s="302"/>
      <c r="F11" s="302"/>
      <c r="G11" s="302"/>
      <c r="H11" s="302"/>
      <c r="I11" s="302"/>
      <c r="J11" s="302"/>
      <c r="K11" s="302"/>
      <c r="L11" s="302"/>
      <c r="M11" s="302"/>
      <c r="N11" s="302"/>
      <c r="O11" s="302"/>
    </row>
    <row r="12" spans="1:18" s="46" customFormat="1" ht="14.25" thickBot="1">
      <c r="A12" s="152"/>
      <c r="B12" s="153"/>
      <c r="C12" s="153"/>
      <c r="D12" s="154"/>
      <c r="E12" s="154"/>
      <c r="F12" s="154"/>
      <c r="G12" s="154"/>
      <c r="H12" s="154"/>
      <c r="I12" s="154"/>
      <c r="J12" s="154"/>
      <c r="K12" s="154"/>
      <c r="L12" s="154"/>
      <c r="M12" s="154"/>
      <c r="N12" s="154"/>
      <c r="O12" s="155" t="s">
        <v>344</v>
      </c>
    </row>
    <row r="13" spans="1:18" s="46" customFormat="1">
      <c r="A13" s="152"/>
      <c r="B13" s="153"/>
      <c r="C13" s="153"/>
      <c r="D13" s="303" t="s">
        <v>0</v>
      </c>
      <c r="E13" s="304"/>
      <c r="F13" s="304"/>
      <c r="G13" s="304"/>
      <c r="H13" s="304"/>
      <c r="I13" s="304"/>
      <c r="J13" s="304"/>
      <c r="K13" s="305"/>
      <c r="L13" s="305"/>
      <c r="M13" s="306"/>
      <c r="N13" s="310" t="s">
        <v>316</v>
      </c>
      <c r="O13" s="311"/>
    </row>
    <row r="14" spans="1:18" s="46" customFormat="1" ht="14.25" thickBot="1">
      <c r="A14" s="152" t="s">
        <v>314</v>
      </c>
      <c r="B14" s="153"/>
      <c r="C14" s="153"/>
      <c r="D14" s="307"/>
      <c r="E14" s="308"/>
      <c r="F14" s="308"/>
      <c r="G14" s="308"/>
      <c r="H14" s="308"/>
      <c r="I14" s="308"/>
      <c r="J14" s="308"/>
      <c r="K14" s="308"/>
      <c r="L14" s="308"/>
      <c r="M14" s="309"/>
      <c r="N14" s="312"/>
      <c r="O14" s="313"/>
    </row>
    <row r="15" spans="1:18" s="46" customFormat="1">
      <c r="A15" s="156"/>
      <c r="B15" s="157"/>
      <c r="C15" s="157"/>
      <c r="D15" s="158" t="s">
        <v>327</v>
      </c>
      <c r="E15" s="159"/>
      <c r="F15" s="159"/>
      <c r="G15" s="160"/>
      <c r="H15" s="160"/>
      <c r="I15" s="161"/>
      <c r="J15" s="160"/>
      <c r="K15" s="161"/>
      <c r="L15" s="161"/>
      <c r="M15" s="162"/>
      <c r="N15" s="163"/>
      <c r="O15" s="164"/>
      <c r="Q15" s="219"/>
    </row>
    <row r="16" spans="1:18" s="46" customFormat="1">
      <c r="A16" s="1" t="s">
        <v>229</v>
      </c>
      <c r="B16" s="3"/>
      <c r="C16" s="3"/>
      <c r="D16" s="165"/>
      <c r="E16" s="166" t="s">
        <v>230</v>
      </c>
      <c r="F16" s="166"/>
      <c r="G16" s="167"/>
      <c r="H16" s="167"/>
      <c r="I16" s="154"/>
      <c r="J16" s="167"/>
      <c r="K16" s="154"/>
      <c r="L16" s="154"/>
      <c r="M16" s="168"/>
      <c r="N16" s="169">
        <v>29005071</v>
      </c>
      <c r="O16" s="170"/>
      <c r="Q16" s="219"/>
      <c r="R16" s="46">
        <f>IF(AND(R17="-",R22="-"),"-",SUM(R17,R22))</f>
        <v>29005070617</v>
      </c>
    </row>
    <row r="17" spans="1:18" s="46" customFormat="1">
      <c r="A17" s="1" t="s">
        <v>231</v>
      </c>
      <c r="B17" s="3"/>
      <c r="C17" s="3"/>
      <c r="D17" s="165"/>
      <c r="E17" s="166"/>
      <c r="F17" s="166" t="s">
        <v>232</v>
      </c>
      <c r="G17" s="167"/>
      <c r="H17" s="167"/>
      <c r="I17" s="167"/>
      <c r="J17" s="167"/>
      <c r="K17" s="154"/>
      <c r="L17" s="154"/>
      <c r="M17" s="168"/>
      <c r="N17" s="169">
        <v>15162578</v>
      </c>
      <c r="O17" s="170"/>
      <c r="Q17" s="219"/>
      <c r="R17" s="46">
        <f>IF(COUNTIF(R18:R21,"-")=COUNTA(R18:R21),"-",SUM(R18:R21))</f>
        <v>15162578263</v>
      </c>
    </row>
    <row r="18" spans="1:18" s="46" customFormat="1">
      <c r="A18" s="1" t="s">
        <v>233</v>
      </c>
      <c r="B18" s="3"/>
      <c r="C18" s="3"/>
      <c r="D18" s="165"/>
      <c r="E18" s="166"/>
      <c r="F18" s="166"/>
      <c r="G18" s="167" t="s">
        <v>234</v>
      </c>
      <c r="H18" s="167"/>
      <c r="I18" s="167"/>
      <c r="J18" s="167"/>
      <c r="K18" s="154"/>
      <c r="L18" s="154"/>
      <c r="M18" s="168"/>
      <c r="N18" s="169">
        <v>7455074</v>
      </c>
      <c r="O18" s="170"/>
      <c r="Q18" s="219"/>
      <c r="R18" s="46">
        <v>7455073601</v>
      </c>
    </row>
    <row r="19" spans="1:18" s="46" customFormat="1">
      <c r="A19" s="1" t="s">
        <v>235</v>
      </c>
      <c r="B19" s="3"/>
      <c r="C19" s="3"/>
      <c r="D19" s="165"/>
      <c r="E19" s="166"/>
      <c r="F19" s="166"/>
      <c r="G19" s="167" t="s">
        <v>236</v>
      </c>
      <c r="H19" s="167"/>
      <c r="I19" s="167"/>
      <c r="J19" s="167"/>
      <c r="K19" s="154"/>
      <c r="L19" s="154"/>
      <c r="M19" s="168"/>
      <c r="N19" s="169">
        <v>7439607</v>
      </c>
      <c r="O19" s="170"/>
      <c r="Q19" s="219"/>
      <c r="R19" s="46">
        <v>7439607305</v>
      </c>
    </row>
    <row r="20" spans="1:18" s="46" customFormat="1">
      <c r="A20" s="1" t="s">
        <v>237</v>
      </c>
      <c r="B20" s="3"/>
      <c r="C20" s="3"/>
      <c r="D20" s="171"/>
      <c r="E20" s="154"/>
      <c r="F20" s="154"/>
      <c r="G20" s="154" t="s">
        <v>238</v>
      </c>
      <c r="H20" s="154"/>
      <c r="I20" s="154"/>
      <c r="J20" s="154"/>
      <c r="K20" s="154"/>
      <c r="L20" s="154"/>
      <c r="M20" s="168"/>
      <c r="N20" s="169">
        <v>153574</v>
      </c>
      <c r="O20" s="170"/>
      <c r="Q20" s="219"/>
      <c r="R20" s="46">
        <v>153574285</v>
      </c>
    </row>
    <row r="21" spans="1:18" s="46" customFormat="1">
      <c r="A21" s="1" t="s">
        <v>239</v>
      </c>
      <c r="B21" s="3"/>
      <c r="C21" s="3"/>
      <c r="D21" s="172"/>
      <c r="E21" s="173"/>
      <c r="F21" s="154"/>
      <c r="G21" s="173" t="s">
        <v>240</v>
      </c>
      <c r="H21" s="173"/>
      <c r="I21" s="173"/>
      <c r="J21" s="173"/>
      <c r="K21" s="154"/>
      <c r="L21" s="154"/>
      <c r="M21" s="168"/>
      <c r="N21" s="169">
        <v>114323</v>
      </c>
      <c r="O21" s="170"/>
      <c r="Q21" s="219"/>
      <c r="R21" s="46">
        <v>114323072</v>
      </c>
    </row>
    <row r="22" spans="1:18" s="46" customFormat="1">
      <c r="A22" s="1" t="s">
        <v>241</v>
      </c>
      <c r="B22" s="3"/>
      <c r="C22" s="3"/>
      <c r="D22" s="171"/>
      <c r="E22" s="173"/>
      <c r="F22" s="154" t="s">
        <v>242</v>
      </c>
      <c r="G22" s="173"/>
      <c r="H22" s="173"/>
      <c r="I22" s="173"/>
      <c r="J22" s="173"/>
      <c r="K22" s="154"/>
      <c r="L22" s="154"/>
      <c r="M22" s="168"/>
      <c r="N22" s="169">
        <v>13842492</v>
      </c>
      <c r="O22" s="170"/>
      <c r="Q22" s="219"/>
      <c r="R22" s="46">
        <f>IF(COUNTIF(R23:R26,"-")=COUNTA(R23:R26),"-",SUM(R23:R26))</f>
        <v>13842492354</v>
      </c>
    </row>
    <row r="23" spans="1:18" s="46" customFormat="1">
      <c r="A23" s="1" t="s">
        <v>243</v>
      </c>
      <c r="B23" s="3"/>
      <c r="C23" s="3"/>
      <c r="D23" s="171"/>
      <c r="E23" s="173"/>
      <c r="F23" s="173"/>
      <c r="G23" s="154" t="s">
        <v>244</v>
      </c>
      <c r="H23" s="173"/>
      <c r="I23" s="173"/>
      <c r="J23" s="173"/>
      <c r="K23" s="154"/>
      <c r="L23" s="154"/>
      <c r="M23" s="168"/>
      <c r="N23" s="169">
        <v>4506981</v>
      </c>
      <c r="O23" s="170"/>
      <c r="Q23" s="219"/>
      <c r="R23" s="46">
        <v>4506980667</v>
      </c>
    </row>
    <row r="24" spans="1:18" s="46" customFormat="1">
      <c r="A24" s="1" t="s">
        <v>245</v>
      </c>
      <c r="B24" s="3"/>
      <c r="C24" s="3"/>
      <c r="D24" s="171"/>
      <c r="E24" s="173"/>
      <c r="F24" s="173"/>
      <c r="G24" s="154" t="s">
        <v>246</v>
      </c>
      <c r="H24" s="173"/>
      <c r="I24" s="173"/>
      <c r="J24" s="173"/>
      <c r="K24" s="154"/>
      <c r="L24" s="154"/>
      <c r="M24" s="168"/>
      <c r="N24" s="169">
        <v>6300212</v>
      </c>
      <c r="O24" s="170"/>
      <c r="Q24" s="219"/>
      <c r="R24" s="46">
        <v>6300212408</v>
      </c>
    </row>
    <row r="25" spans="1:18" s="46" customFormat="1">
      <c r="A25" s="1" t="s">
        <v>247</v>
      </c>
      <c r="B25" s="3"/>
      <c r="C25" s="3"/>
      <c r="D25" s="171"/>
      <c r="E25" s="154"/>
      <c r="F25" s="173"/>
      <c r="G25" s="154" t="s">
        <v>248</v>
      </c>
      <c r="H25" s="173"/>
      <c r="I25" s="173"/>
      <c r="J25" s="173"/>
      <c r="K25" s="154"/>
      <c r="L25" s="154"/>
      <c r="M25" s="168"/>
      <c r="N25" s="169">
        <v>3032243</v>
      </c>
      <c r="O25" s="174"/>
      <c r="Q25" s="219"/>
      <c r="R25" s="46">
        <v>3032243057</v>
      </c>
    </row>
    <row r="26" spans="1:18" s="46" customFormat="1">
      <c r="A26" s="1" t="s">
        <v>249</v>
      </c>
      <c r="B26" s="3"/>
      <c r="C26" s="3"/>
      <c r="D26" s="171"/>
      <c r="E26" s="154"/>
      <c r="F26" s="175"/>
      <c r="G26" s="173" t="s">
        <v>240</v>
      </c>
      <c r="H26" s="154"/>
      <c r="I26" s="173"/>
      <c r="J26" s="173"/>
      <c r="K26" s="154"/>
      <c r="L26" s="154"/>
      <c r="M26" s="168"/>
      <c r="N26" s="169">
        <v>3056</v>
      </c>
      <c r="O26" s="170"/>
      <c r="Q26" s="219"/>
      <c r="R26" s="46">
        <v>3056222</v>
      </c>
    </row>
    <row r="27" spans="1:18" s="46" customFormat="1">
      <c r="A27" s="1" t="s">
        <v>250</v>
      </c>
      <c r="B27" s="3"/>
      <c r="C27" s="3"/>
      <c r="D27" s="171"/>
      <c r="E27" s="154" t="s">
        <v>251</v>
      </c>
      <c r="F27" s="175"/>
      <c r="G27" s="173"/>
      <c r="H27" s="173"/>
      <c r="I27" s="173"/>
      <c r="J27" s="173"/>
      <c r="K27" s="154"/>
      <c r="L27" s="154"/>
      <c r="M27" s="168"/>
      <c r="N27" s="169">
        <v>32228159</v>
      </c>
      <c r="O27" s="170"/>
      <c r="Q27" s="219"/>
      <c r="R27" s="46">
        <f>IF(COUNTIF(R28:R31,"-")=COUNTA(R28:R31),"-",SUM(R28:R31))</f>
        <v>32228158863</v>
      </c>
    </row>
    <row r="28" spans="1:18" s="46" customFormat="1">
      <c r="A28" s="1" t="s">
        <v>252</v>
      </c>
      <c r="B28" s="3"/>
      <c r="C28" s="3"/>
      <c r="D28" s="171"/>
      <c r="E28" s="154"/>
      <c r="F28" s="175" t="s">
        <v>253</v>
      </c>
      <c r="G28" s="173"/>
      <c r="H28" s="173"/>
      <c r="I28" s="173"/>
      <c r="J28" s="173"/>
      <c r="K28" s="154"/>
      <c r="L28" s="154"/>
      <c r="M28" s="168"/>
      <c r="N28" s="169">
        <v>23540491</v>
      </c>
      <c r="O28" s="170"/>
      <c r="Q28" s="219"/>
      <c r="R28" s="46">
        <v>23540490515</v>
      </c>
    </row>
    <row r="29" spans="1:18" s="46" customFormat="1">
      <c r="A29" s="1" t="s">
        <v>254</v>
      </c>
      <c r="B29" s="3"/>
      <c r="C29" s="3"/>
      <c r="D29" s="171"/>
      <c r="E29" s="154"/>
      <c r="F29" s="175" t="s">
        <v>255</v>
      </c>
      <c r="G29" s="173"/>
      <c r="H29" s="173"/>
      <c r="I29" s="173"/>
      <c r="J29" s="173"/>
      <c r="K29" s="154"/>
      <c r="L29" s="154"/>
      <c r="M29" s="168"/>
      <c r="N29" s="169">
        <v>6942112</v>
      </c>
      <c r="O29" s="170"/>
      <c r="Q29" s="219"/>
      <c r="R29" s="46">
        <v>6942112096</v>
      </c>
    </row>
    <row r="30" spans="1:18" s="46" customFormat="1">
      <c r="A30" s="1" t="s">
        <v>256</v>
      </c>
      <c r="B30" s="3"/>
      <c r="C30" s="3"/>
      <c r="D30" s="171"/>
      <c r="E30" s="154"/>
      <c r="F30" s="175" t="s">
        <v>257</v>
      </c>
      <c r="G30" s="173"/>
      <c r="H30" s="173"/>
      <c r="I30" s="173"/>
      <c r="J30" s="173"/>
      <c r="K30" s="154"/>
      <c r="L30" s="154"/>
      <c r="M30" s="168"/>
      <c r="N30" s="169">
        <v>843393</v>
      </c>
      <c r="O30" s="170"/>
      <c r="Q30" s="219"/>
      <c r="R30" s="46">
        <v>843393184</v>
      </c>
    </row>
    <row r="31" spans="1:18" s="46" customFormat="1">
      <c r="A31" s="1" t="s">
        <v>258</v>
      </c>
      <c r="B31" s="3"/>
      <c r="C31" s="3"/>
      <c r="D31" s="171"/>
      <c r="E31" s="154"/>
      <c r="F31" s="175" t="s">
        <v>259</v>
      </c>
      <c r="G31" s="173"/>
      <c r="H31" s="173"/>
      <c r="I31" s="173"/>
      <c r="J31" s="175"/>
      <c r="K31" s="154"/>
      <c r="L31" s="154"/>
      <c r="M31" s="168"/>
      <c r="N31" s="169">
        <v>902163</v>
      </c>
      <c r="O31" s="170"/>
      <c r="Q31" s="219"/>
      <c r="R31" s="46">
        <v>902163068</v>
      </c>
    </row>
    <row r="32" spans="1:18" s="46" customFormat="1">
      <c r="A32" s="1" t="s">
        <v>260</v>
      </c>
      <c r="B32" s="3"/>
      <c r="C32" s="3"/>
      <c r="D32" s="171"/>
      <c r="E32" s="154" t="s">
        <v>261</v>
      </c>
      <c r="F32" s="175"/>
      <c r="G32" s="173"/>
      <c r="H32" s="173"/>
      <c r="I32" s="173"/>
      <c r="J32" s="175"/>
      <c r="K32" s="154"/>
      <c r="L32" s="154"/>
      <c r="M32" s="168"/>
      <c r="N32" s="169">
        <v>3649</v>
      </c>
      <c r="O32" s="170"/>
      <c r="Q32" s="219"/>
      <c r="R32" s="46">
        <f>IF(COUNTIF(R33:R34,"-")=COUNTA(R33:R34),"-",SUM(R33:R34))</f>
        <v>3649320</v>
      </c>
    </row>
    <row r="33" spans="1:18" s="46" customFormat="1">
      <c r="A33" s="1" t="s">
        <v>262</v>
      </c>
      <c r="B33" s="3"/>
      <c r="C33" s="3"/>
      <c r="D33" s="171"/>
      <c r="E33" s="154"/>
      <c r="F33" s="175" t="s">
        <v>263</v>
      </c>
      <c r="G33" s="173"/>
      <c r="H33" s="173"/>
      <c r="I33" s="173"/>
      <c r="J33" s="173"/>
      <c r="K33" s="154"/>
      <c r="L33" s="154"/>
      <c r="M33" s="168"/>
      <c r="N33" s="169">
        <v>3649</v>
      </c>
      <c r="O33" s="170"/>
      <c r="Q33" s="219"/>
      <c r="R33" s="46">
        <v>3649320</v>
      </c>
    </row>
    <row r="34" spans="1:18" s="46" customFormat="1">
      <c r="A34" s="1" t="s">
        <v>264</v>
      </c>
      <c r="B34" s="3"/>
      <c r="C34" s="3"/>
      <c r="D34" s="171"/>
      <c r="E34" s="154"/>
      <c r="F34" s="175" t="s">
        <v>240</v>
      </c>
      <c r="G34" s="173"/>
      <c r="H34" s="173"/>
      <c r="I34" s="173"/>
      <c r="J34" s="173"/>
      <c r="K34" s="154"/>
      <c r="L34" s="154"/>
      <c r="M34" s="168"/>
      <c r="N34" s="169" t="s">
        <v>347</v>
      </c>
      <c r="O34" s="170"/>
      <c r="Q34" s="219"/>
      <c r="R34" s="46" t="s">
        <v>11</v>
      </c>
    </row>
    <row r="35" spans="1:18" s="46" customFormat="1">
      <c r="A35" s="1" t="s">
        <v>265</v>
      </c>
      <c r="B35" s="3"/>
      <c r="C35" s="3"/>
      <c r="D35" s="171"/>
      <c r="E35" s="154" t="s">
        <v>266</v>
      </c>
      <c r="F35" s="175"/>
      <c r="G35" s="173"/>
      <c r="H35" s="173"/>
      <c r="I35" s="173"/>
      <c r="J35" s="173"/>
      <c r="K35" s="154"/>
      <c r="L35" s="154"/>
      <c r="M35" s="168"/>
      <c r="N35" s="169" t="s">
        <v>347</v>
      </c>
      <c r="O35" s="170"/>
      <c r="Q35" s="219"/>
      <c r="R35" s="46" t="s">
        <v>11</v>
      </c>
    </row>
    <row r="36" spans="1:18" s="46" customFormat="1">
      <c r="A36" s="1" t="s">
        <v>227</v>
      </c>
      <c r="B36" s="3"/>
      <c r="C36" s="3"/>
      <c r="D36" s="176" t="s">
        <v>228</v>
      </c>
      <c r="E36" s="177"/>
      <c r="F36" s="178"/>
      <c r="G36" s="179"/>
      <c r="H36" s="179"/>
      <c r="I36" s="179"/>
      <c r="J36" s="179"/>
      <c r="K36" s="177"/>
      <c r="L36" s="177"/>
      <c r="M36" s="180"/>
      <c r="N36" s="181">
        <v>3219439</v>
      </c>
      <c r="O36" s="182"/>
      <c r="Q36" s="219"/>
      <c r="R36" s="46">
        <f>IF(COUNTIF(R16:R35,"-")=COUNTA(R16:R35),"-",SUM(R27,R35)-SUM(R16,R32))</f>
        <v>3219438926</v>
      </c>
    </row>
    <row r="37" spans="1:18" s="46" customFormat="1">
      <c r="A37" s="1"/>
      <c r="B37" s="3"/>
      <c r="C37" s="3"/>
      <c r="D37" s="171" t="s">
        <v>328</v>
      </c>
      <c r="E37" s="154"/>
      <c r="F37" s="175"/>
      <c r="G37" s="173"/>
      <c r="H37" s="173"/>
      <c r="I37" s="173"/>
      <c r="J37" s="175"/>
      <c r="K37" s="154"/>
      <c r="L37" s="154"/>
      <c r="M37" s="168"/>
      <c r="N37" s="183"/>
      <c r="O37" s="184"/>
      <c r="Q37" s="219"/>
    </row>
    <row r="38" spans="1:18" s="46" customFormat="1">
      <c r="A38" s="1" t="s">
        <v>269</v>
      </c>
      <c r="B38" s="3"/>
      <c r="C38" s="3"/>
      <c r="D38" s="171"/>
      <c r="E38" s="154" t="s">
        <v>270</v>
      </c>
      <c r="F38" s="175"/>
      <c r="G38" s="173"/>
      <c r="H38" s="173"/>
      <c r="I38" s="173"/>
      <c r="J38" s="173"/>
      <c r="K38" s="154"/>
      <c r="L38" s="154"/>
      <c r="M38" s="168"/>
      <c r="N38" s="169">
        <v>5464906</v>
      </c>
      <c r="O38" s="170"/>
      <c r="Q38" s="219"/>
      <c r="R38" s="46">
        <f>IF(COUNTIF(R39:R43,"-")=COUNTA(R39:R43),"-",SUM(R39:R43))</f>
        <v>5464906402</v>
      </c>
    </row>
    <row r="39" spans="1:18" s="46" customFormat="1">
      <c r="A39" s="1" t="s">
        <v>271</v>
      </c>
      <c r="B39" s="3"/>
      <c r="C39" s="3"/>
      <c r="D39" s="171"/>
      <c r="E39" s="154"/>
      <c r="F39" s="175" t="s">
        <v>272</v>
      </c>
      <c r="G39" s="173"/>
      <c r="H39" s="173"/>
      <c r="I39" s="173"/>
      <c r="J39" s="173"/>
      <c r="K39" s="154"/>
      <c r="L39" s="154"/>
      <c r="M39" s="168"/>
      <c r="N39" s="169">
        <v>4587397</v>
      </c>
      <c r="O39" s="170"/>
      <c r="Q39" s="219"/>
      <c r="R39" s="46">
        <v>4587396879</v>
      </c>
    </row>
    <row r="40" spans="1:18" s="46" customFormat="1">
      <c r="A40" s="1" t="s">
        <v>273</v>
      </c>
      <c r="B40" s="3"/>
      <c r="C40" s="3"/>
      <c r="D40" s="171"/>
      <c r="E40" s="154"/>
      <c r="F40" s="175" t="s">
        <v>274</v>
      </c>
      <c r="G40" s="173"/>
      <c r="H40" s="173"/>
      <c r="I40" s="173"/>
      <c r="J40" s="173"/>
      <c r="K40" s="154"/>
      <c r="L40" s="154"/>
      <c r="M40" s="168"/>
      <c r="N40" s="169">
        <v>874192</v>
      </c>
      <c r="O40" s="170"/>
      <c r="Q40" s="219"/>
      <c r="R40" s="46">
        <v>874192123</v>
      </c>
    </row>
    <row r="41" spans="1:18" s="46" customFormat="1">
      <c r="A41" s="1" t="s">
        <v>275</v>
      </c>
      <c r="B41" s="3"/>
      <c r="C41" s="3"/>
      <c r="D41" s="171"/>
      <c r="E41" s="154"/>
      <c r="F41" s="175" t="s">
        <v>276</v>
      </c>
      <c r="G41" s="173"/>
      <c r="H41" s="173"/>
      <c r="I41" s="173"/>
      <c r="J41" s="173"/>
      <c r="K41" s="154"/>
      <c r="L41" s="154"/>
      <c r="M41" s="168"/>
      <c r="N41" s="169" t="s">
        <v>347</v>
      </c>
      <c r="O41" s="170"/>
      <c r="Q41" s="219"/>
      <c r="R41" s="46" t="s">
        <v>11</v>
      </c>
    </row>
    <row r="42" spans="1:18" s="46" customFormat="1">
      <c r="A42" s="1" t="s">
        <v>277</v>
      </c>
      <c r="B42" s="3"/>
      <c r="C42" s="3"/>
      <c r="D42" s="171"/>
      <c r="E42" s="154"/>
      <c r="F42" s="175" t="s">
        <v>278</v>
      </c>
      <c r="G42" s="173"/>
      <c r="H42" s="173"/>
      <c r="I42" s="173"/>
      <c r="J42" s="173"/>
      <c r="K42" s="154"/>
      <c r="L42" s="154"/>
      <c r="M42" s="168"/>
      <c r="N42" s="169">
        <v>3317</v>
      </c>
      <c r="O42" s="170"/>
      <c r="Q42" s="219"/>
      <c r="R42" s="46">
        <v>3317400</v>
      </c>
    </row>
    <row r="43" spans="1:18" s="46" customFormat="1">
      <c r="A43" s="1" t="s">
        <v>279</v>
      </c>
      <c r="B43" s="3"/>
      <c r="C43" s="3"/>
      <c r="D43" s="171"/>
      <c r="E43" s="154"/>
      <c r="F43" s="175" t="s">
        <v>240</v>
      </c>
      <c r="G43" s="173"/>
      <c r="H43" s="173"/>
      <c r="I43" s="173"/>
      <c r="J43" s="173"/>
      <c r="K43" s="154"/>
      <c r="L43" s="154"/>
      <c r="M43" s="168"/>
      <c r="N43" s="169" t="s">
        <v>347</v>
      </c>
      <c r="O43" s="170"/>
      <c r="Q43" s="219"/>
      <c r="R43" s="46" t="s">
        <v>11</v>
      </c>
    </row>
    <row r="44" spans="1:18" s="46" customFormat="1">
      <c r="A44" s="1" t="s">
        <v>280</v>
      </c>
      <c r="B44" s="3"/>
      <c r="C44" s="3"/>
      <c r="D44" s="171"/>
      <c r="E44" s="154" t="s">
        <v>281</v>
      </c>
      <c r="F44" s="175"/>
      <c r="G44" s="173"/>
      <c r="H44" s="173"/>
      <c r="I44" s="173"/>
      <c r="J44" s="175"/>
      <c r="K44" s="154"/>
      <c r="L44" s="154"/>
      <c r="M44" s="168"/>
      <c r="N44" s="169">
        <v>1064487</v>
      </c>
      <c r="O44" s="170"/>
      <c r="Q44" s="219"/>
      <c r="R44" s="46">
        <f>IF(COUNTIF(R45:R49,"-")=COUNTA(R45:R49),"-",SUM(R45:R49))</f>
        <v>1064486996</v>
      </c>
    </row>
    <row r="45" spans="1:18" s="46" customFormat="1">
      <c r="A45" s="1" t="s">
        <v>282</v>
      </c>
      <c r="B45" s="3"/>
      <c r="C45" s="3"/>
      <c r="D45" s="171"/>
      <c r="E45" s="154"/>
      <c r="F45" s="175" t="s">
        <v>255</v>
      </c>
      <c r="G45" s="173"/>
      <c r="H45" s="173"/>
      <c r="I45" s="173"/>
      <c r="J45" s="175"/>
      <c r="K45" s="154"/>
      <c r="L45" s="154"/>
      <c r="M45" s="168"/>
      <c r="N45" s="169">
        <v>349179</v>
      </c>
      <c r="O45" s="170"/>
      <c r="Q45" s="219"/>
      <c r="R45" s="46">
        <v>349178894</v>
      </c>
    </row>
    <row r="46" spans="1:18" s="46" customFormat="1">
      <c r="A46" s="1" t="s">
        <v>283</v>
      </c>
      <c r="B46" s="3"/>
      <c r="C46" s="3"/>
      <c r="D46" s="171"/>
      <c r="E46" s="154"/>
      <c r="F46" s="175" t="s">
        <v>284</v>
      </c>
      <c r="G46" s="173"/>
      <c r="H46" s="173"/>
      <c r="I46" s="173"/>
      <c r="J46" s="175"/>
      <c r="K46" s="154"/>
      <c r="L46" s="154"/>
      <c r="M46" s="168"/>
      <c r="N46" s="169">
        <v>706632</v>
      </c>
      <c r="O46" s="170"/>
      <c r="Q46" s="219"/>
      <c r="R46" s="46">
        <v>706631559</v>
      </c>
    </row>
    <row r="47" spans="1:18" s="46" customFormat="1">
      <c r="A47" s="1" t="s">
        <v>285</v>
      </c>
      <c r="B47" s="3"/>
      <c r="C47" s="3"/>
      <c r="D47" s="171"/>
      <c r="E47" s="154"/>
      <c r="F47" s="175" t="s">
        <v>286</v>
      </c>
      <c r="G47" s="173"/>
      <c r="H47" s="154"/>
      <c r="I47" s="173"/>
      <c r="J47" s="173"/>
      <c r="K47" s="154"/>
      <c r="L47" s="154"/>
      <c r="M47" s="168"/>
      <c r="N47" s="169">
        <v>3317</v>
      </c>
      <c r="O47" s="170"/>
      <c r="Q47" s="219"/>
      <c r="R47" s="46">
        <v>3317400</v>
      </c>
    </row>
    <row r="48" spans="1:18" s="46" customFormat="1">
      <c r="A48" s="1" t="s">
        <v>287</v>
      </c>
      <c r="B48" s="3"/>
      <c r="C48" s="3"/>
      <c r="D48" s="171"/>
      <c r="E48" s="154"/>
      <c r="F48" s="175" t="s">
        <v>288</v>
      </c>
      <c r="G48" s="173"/>
      <c r="H48" s="154"/>
      <c r="I48" s="173"/>
      <c r="J48" s="173"/>
      <c r="K48" s="154"/>
      <c r="L48" s="154"/>
      <c r="M48" s="168"/>
      <c r="N48" s="169">
        <v>5359</v>
      </c>
      <c r="O48" s="170"/>
      <c r="Q48" s="219"/>
      <c r="R48" s="46">
        <v>5359143</v>
      </c>
    </row>
    <row r="49" spans="1:18" s="46" customFormat="1">
      <c r="A49" s="1" t="s">
        <v>289</v>
      </c>
      <c r="B49" s="3"/>
      <c r="C49" s="3"/>
      <c r="D49" s="171"/>
      <c r="E49" s="154"/>
      <c r="F49" s="175" t="s">
        <v>259</v>
      </c>
      <c r="G49" s="173"/>
      <c r="H49" s="173"/>
      <c r="I49" s="173"/>
      <c r="J49" s="173"/>
      <c r="K49" s="154"/>
      <c r="L49" s="154"/>
      <c r="M49" s="168"/>
      <c r="N49" s="169" t="s">
        <v>347</v>
      </c>
      <c r="O49" s="170"/>
      <c r="Q49" s="219"/>
      <c r="R49" s="46" t="s">
        <v>11</v>
      </c>
    </row>
    <row r="50" spans="1:18" s="46" customFormat="1">
      <c r="A50" s="1" t="s">
        <v>267</v>
      </c>
      <c r="B50" s="3"/>
      <c r="C50" s="3"/>
      <c r="D50" s="176" t="s">
        <v>268</v>
      </c>
      <c r="E50" s="177"/>
      <c r="F50" s="178"/>
      <c r="G50" s="179"/>
      <c r="H50" s="179"/>
      <c r="I50" s="179"/>
      <c r="J50" s="179"/>
      <c r="K50" s="177"/>
      <c r="L50" s="177"/>
      <c r="M50" s="180"/>
      <c r="N50" s="181">
        <v>-4400419</v>
      </c>
      <c r="O50" s="182"/>
      <c r="Q50" s="219"/>
      <c r="R50" s="46">
        <f>IF(AND(R38="-",R44="-"),"-",SUM(R44)-SUM(R38))</f>
        <v>-4400419406</v>
      </c>
    </row>
    <row r="51" spans="1:18" s="46" customFormat="1">
      <c r="A51" s="1"/>
      <c r="B51" s="3"/>
      <c r="C51" s="3"/>
      <c r="D51" s="171" t="s">
        <v>329</v>
      </c>
      <c r="E51" s="154"/>
      <c r="F51" s="175"/>
      <c r="G51" s="173"/>
      <c r="H51" s="173"/>
      <c r="I51" s="173"/>
      <c r="J51" s="173"/>
      <c r="K51" s="154"/>
      <c r="L51" s="154"/>
      <c r="M51" s="168"/>
      <c r="N51" s="183"/>
      <c r="O51" s="184"/>
      <c r="Q51" s="219"/>
    </row>
    <row r="52" spans="1:18" s="46" customFormat="1">
      <c r="A52" s="1" t="s">
        <v>292</v>
      </c>
      <c r="B52" s="3"/>
      <c r="C52" s="3"/>
      <c r="D52" s="171"/>
      <c r="E52" s="154" t="s">
        <v>293</v>
      </c>
      <c r="F52" s="175"/>
      <c r="G52" s="173"/>
      <c r="H52" s="173"/>
      <c r="I52" s="173"/>
      <c r="J52" s="173"/>
      <c r="K52" s="154"/>
      <c r="L52" s="154"/>
      <c r="M52" s="168"/>
      <c r="N52" s="169">
        <v>2654510</v>
      </c>
      <c r="O52" s="170"/>
      <c r="Q52" s="219"/>
      <c r="R52" s="46">
        <f>IF(COUNTIF(R53:R54,"-")=COUNTA(R53:R54),"-",SUM(R53:R54))</f>
        <v>2654510478</v>
      </c>
    </row>
    <row r="53" spans="1:18" s="46" customFormat="1">
      <c r="A53" s="1" t="s">
        <v>294</v>
      </c>
      <c r="B53" s="3"/>
      <c r="C53" s="3"/>
      <c r="D53" s="171"/>
      <c r="E53" s="154"/>
      <c r="F53" s="175" t="s">
        <v>330</v>
      </c>
      <c r="G53" s="173"/>
      <c r="H53" s="173"/>
      <c r="I53" s="173"/>
      <c r="J53" s="173"/>
      <c r="K53" s="154"/>
      <c r="L53" s="154"/>
      <c r="M53" s="168"/>
      <c r="N53" s="169">
        <v>2654510</v>
      </c>
      <c r="O53" s="170"/>
      <c r="Q53" s="219"/>
      <c r="R53" s="46">
        <v>2654510478</v>
      </c>
    </row>
    <row r="54" spans="1:18" s="46" customFormat="1">
      <c r="A54" s="1" t="s">
        <v>295</v>
      </c>
      <c r="B54" s="3"/>
      <c r="C54" s="3"/>
      <c r="D54" s="171"/>
      <c r="E54" s="154"/>
      <c r="F54" s="175" t="s">
        <v>240</v>
      </c>
      <c r="G54" s="173"/>
      <c r="H54" s="173"/>
      <c r="I54" s="173"/>
      <c r="J54" s="173"/>
      <c r="K54" s="154"/>
      <c r="L54" s="154"/>
      <c r="M54" s="168"/>
      <c r="N54" s="169" t="s">
        <v>347</v>
      </c>
      <c r="O54" s="170"/>
      <c r="Q54" s="219"/>
      <c r="R54" s="46" t="s">
        <v>11</v>
      </c>
    </row>
    <row r="55" spans="1:18" s="46" customFormat="1">
      <c r="A55" s="1" t="s">
        <v>296</v>
      </c>
      <c r="B55" s="3"/>
      <c r="C55" s="3"/>
      <c r="D55" s="171"/>
      <c r="E55" s="154" t="s">
        <v>297</v>
      </c>
      <c r="F55" s="175"/>
      <c r="G55" s="173"/>
      <c r="H55" s="173"/>
      <c r="I55" s="173"/>
      <c r="J55" s="173"/>
      <c r="K55" s="154"/>
      <c r="L55" s="154"/>
      <c r="M55" s="168"/>
      <c r="N55" s="169">
        <v>3544900</v>
      </c>
      <c r="O55" s="170"/>
      <c r="Q55" s="219"/>
      <c r="R55" s="46">
        <f>IF(COUNTIF(R56:R57,"-")=COUNTA(R56:R57),"-",SUM(R56:R57))</f>
        <v>3544900000</v>
      </c>
    </row>
    <row r="56" spans="1:18" s="46" customFormat="1">
      <c r="A56" s="1" t="s">
        <v>298</v>
      </c>
      <c r="B56" s="3"/>
      <c r="C56" s="3"/>
      <c r="D56" s="171"/>
      <c r="E56" s="154"/>
      <c r="F56" s="175" t="s">
        <v>331</v>
      </c>
      <c r="G56" s="173"/>
      <c r="H56" s="173"/>
      <c r="I56" s="173"/>
      <c r="J56" s="167"/>
      <c r="K56" s="154"/>
      <c r="L56" s="154"/>
      <c r="M56" s="168"/>
      <c r="N56" s="169">
        <v>3544900</v>
      </c>
      <c r="O56" s="170"/>
      <c r="Q56" s="219"/>
      <c r="R56" s="46">
        <v>3544900000</v>
      </c>
    </row>
    <row r="57" spans="1:18" s="46" customFormat="1">
      <c r="A57" s="1" t="s">
        <v>299</v>
      </c>
      <c r="B57" s="3"/>
      <c r="C57" s="3"/>
      <c r="D57" s="171"/>
      <c r="E57" s="154"/>
      <c r="F57" s="175" t="s">
        <v>259</v>
      </c>
      <c r="G57" s="173"/>
      <c r="H57" s="173"/>
      <c r="I57" s="173"/>
      <c r="J57" s="185"/>
      <c r="K57" s="154"/>
      <c r="L57" s="154"/>
      <c r="M57" s="168"/>
      <c r="N57" s="169" t="s">
        <v>347</v>
      </c>
      <c r="O57" s="170"/>
      <c r="Q57" s="219"/>
      <c r="R57" s="46" t="s">
        <v>11</v>
      </c>
    </row>
    <row r="58" spans="1:18" s="46" customFormat="1">
      <c r="A58" s="1" t="s">
        <v>290</v>
      </c>
      <c r="B58" s="3"/>
      <c r="C58" s="3"/>
      <c r="D58" s="176" t="s">
        <v>291</v>
      </c>
      <c r="E58" s="177"/>
      <c r="F58" s="178"/>
      <c r="G58" s="179"/>
      <c r="H58" s="179"/>
      <c r="I58" s="179"/>
      <c r="J58" s="186"/>
      <c r="K58" s="177"/>
      <c r="L58" s="177"/>
      <c r="M58" s="180"/>
      <c r="N58" s="181">
        <v>890390</v>
      </c>
      <c r="O58" s="182"/>
      <c r="Q58" s="219"/>
      <c r="R58" s="46">
        <f>IF(AND(R52="-",R55="-"),"-",SUM(R55)-SUM(R52))</f>
        <v>890389522</v>
      </c>
    </row>
    <row r="59" spans="1:18" s="46" customFormat="1">
      <c r="A59" s="1" t="s">
        <v>300</v>
      </c>
      <c r="B59" s="3"/>
      <c r="C59" s="3"/>
      <c r="D59" s="314" t="s">
        <v>301</v>
      </c>
      <c r="E59" s="315"/>
      <c r="F59" s="315"/>
      <c r="G59" s="315"/>
      <c r="H59" s="315"/>
      <c r="I59" s="315"/>
      <c r="J59" s="315"/>
      <c r="K59" s="315"/>
      <c r="L59" s="315"/>
      <c r="M59" s="316"/>
      <c r="N59" s="181">
        <v>-290591</v>
      </c>
      <c r="O59" s="182"/>
      <c r="Q59" s="219"/>
      <c r="R59" s="46">
        <f>IF(AND(R36="-",R50="-",R58="-"),"-",SUM(R36,R50,R58))</f>
        <v>-290590958</v>
      </c>
    </row>
    <row r="60" spans="1:18" s="46" customFormat="1" ht="14.25" thickBot="1">
      <c r="A60" s="1" t="s">
        <v>302</v>
      </c>
      <c r="B60" s="3"/>
      <c r="C60" s="3"/>
      <c r="D60" s="292" t="s">
        <v>303</v>
      </c>
      <c r="E60" s="293"/>
      <c r="F60" s="293"/>
      <c r="G60" s="293"/>
      <c r="H60" s="293"/>
      <c r="I60" s="293"/>
      <c r="J60" s="293"/>
      <c r="K60" s="293"/>
      <c r="L60" s="293"/>
      <c r="M60" s="294"/>
      <c r="N60" s="181">
        <v>1171631</v>
      </c>
      <c r="O60" s="182"/>
      <c r="Q60" s="219"/>
      <c r="R60" s="46">
        <v>1171631273</v>
      </c>
    </row>
    <row r="61" spans="1:18" s="46" customFormat="1" ht="14.25" hidden="1" thickBot="1">
      <c r="A61" s="1">
        <v>4435000</v>
      </c>
      <c r="B61" s="3"/>
      <c r="C61" s="3"/>
      <c r="D61" s="295" t="s">
        <v>221</v>
      </c>
      <c r="E61" s="296"/>
      <c r="F61" s="296"/>
      <c r="G61" s="296"/>
      <c r="H61" s="296"/>
      <c r="I61" s="296"/>
      <c r="J61" s="296"/>
      <c r="K61" s="296"/>
      <c r="L61" s="296"/>
      <c r="M61" s="297"/>
      <c r="N61" s="187" t="s">
        <v>347</v>
      </c>
      <c r="O61" s="182"/>
      <c r="Q61" s="219"/>
      <c r="R61" s="46" t="s">
        <v>348</v>
      </c>
    </row>
    <row r="62" spans="1:18" s="46" customFormat="1" ht="14.25" thickBot="1">
      <c r="A62" s="1" t="s">
        <v>304</v>
      </c>
      <c r="B62" s="3"/>
      <c r="C62" s="3"/>
      <c r="D62" s="298" t="s">
        <v>305</v>
      </c>
      <c r="E62" s="299"/>
      <c r="F62" s="299"/>
      <c r="G62" s="299"/>
      <c r="H62" s="299"/>
      <c r="I62" s="299"/>
      <c r="J62" s="299"/>
      <c r="K62" s="299"/>
      <c r="L62" s="299"/>
      <c r="M62" s="300"/>
      <c r="N62" s="188">
        <v>881040</v>
      </c>
      <c r="O62" s="189"/>
      <c r="Q62" s="219"/>
      <c r="R62" s="46">
        <f>IF(COUNTIF(R59:R61,"-")=COUNTA(R59:R61),"-",SUM(R59:R61))</f>
        <v>881040315</v>
      </c>
    </row>
    <row r="63" spans="1:18" s="46" customFormat="1" ht="14.25" thickBot="1">
      <c r="A63" s="1"/>
      <c r="B63" s="3"/>
      <c r="C63" s="3"/>
      <c r="D63" s="190"/>
      <c r="E63" s="190"/>
      <c r="F63" s="190"/>
      <c r="G63" s="190"/>
      <c r="H63" s="190"/>
      <c r="I63" s="190"/>
      <c r="J63" s="190"/>
      <c r="K63" s="190"/>
      <c r="L63" s="190"/>
      <c r="M63" s="190"/>
      <c r="N63" s="191"/>
      <c r="O63" s="192"/>
      <c r="Q63" s="219"/>
    </row>
    <row r="64" spans="1:18" s="46" customFormat="1">
      <c r="A64" s="1" t="s">
        <v>306</v>
      </c>
      <c r="B64" s="3"/>
      <c r="C64" s="3"/>
      <c r="D64" s="193" t="s">
        <v>307</v>
      </c>
      <c r="E64" s="194"/>
      <c r="F64" s="194"/>
      <c r="G64" s="194"/>
      <c r="H64" s="194"/>
      <c r="I64" s="194"/>
      <c r="J64" s="194"/>
      <c r="K64" s="194"/>
      <c r="L64" s="194"/>
      <c r="M64" s="194"/>
      <c r="N64" s="195">
        <v>483360</v>
      </c>
      <c r="O64" s="196"/>
      <c r="Q64" s="219"/>
      <c r="R64" s="46">
        <v>483359592</v>
      </c>
    </row>
    <row r="65" spans="1:18" s="46" customFormat="1">
      <c r="A65" s="1" t="s">
        <v>308</v>
      </c>
      <c r="B65" s="3"/>
      <c r="C65" s="3"/>
      <c r="D65" s="197" t="s">
        <v>309</v>
      </c>
      <c r="E65" s="198"/>
      <c r="F65" s="198"/>
      <c r="G65" s="198"/>
      <c r="H65" s="198"/>
      <c r="I65" s="198"/>
      <c r="J65" s="198"/>
      <c r="K65" s="198"/>
      <c r="L65" s="198"/>
      <c r="M65" s="198"/>
      <c r="N65" s="181">
        <v>20632</v>
      </c>
      <c r="O65" s="182"/>
      <c r="Q65" s="219"/>
      <c r="R65" s="46">
        <v>20632279</v>
      </c>
    </row>
    <row r="66" spans="1:18" s="46" customFormat="1" ht="14.25" thickBot="1">
      <c r="A66" s="1" t="s">
        <v>310</v>
      </c>
      <c r="B66" s="3"/>
      <c r="C66" s="3"/>
      <c r="D66" s="199" t="s">
        <v>311</v>
      </c>
      <c r="E66" s="200"/>
      <c r="F66" s="200"/>
      <c r="G66" s="200"/>
      <c r="H66" s="200"/>
      <c r="I66" s="200"/>
      <c r="J66" s="200"/>
      <c r="K66" s="200"/>
      <c r="L66" s="200"/>
      <c r="M66" s="200"/>
      <c r="N66" s="201">
        <v>503992</v>
      </c>
      <c r="O66" s="202"/>
      <c r="Q66" s="219"/>
      <c r="R66" s="46">
        <f>IF(COUNTIF(R64:R65,"-")=COUNTA(R64:R65),"-",SUM(R64:R65))</f>
        <v>503991871</v>
      </c>
    </row>
    <row r="67" spans="1:18" s="46" customFormat="1" ht="14.25" thickBot="1">
      <c r="A67" s="1" t="s">
        <v>312</v>
      </c>
      <c r="B67" s="3"/>
      <c r="C67" s="3"/>
      <c r="D67" s="203" t="s">
        <v>313</v>
      </c>
      <c r="E67" s="204"/>
      <c r="F67" s="205"/>
      <c r="G67" s="206"/>
      <c r="H67" s="206"/>
      <c r="I67" s="206"/>
      <c r="J67" s="206"/>
      <c r="K67" s="204"/>
      <c r="L67" s="204"/>
      <c r="M67" s="204"/>
      <c r="N67" s="188">
        <v>1385032</v>
      </c>
      <c r="O67" s="189"/>
      <c r="Q67" s="219"/>
      <c r="R67" s="46">
        <f>IF(AND(R62="-",R66="-"),"-",SUM(R62,R66))</f>
        <v>1385032186</v>
      </c>
    </row>
    <row r="68" spans="1:18" s="46" customFormat="1" ht="6.75" customHeight="1">
      <c r="A68" s="1"/>
      <c r="B68" s="3"/>
      <c r="C68" s="3"/>
      <c r="D68" s="153"/>
      <c r="E68" s="153"/>
      <c r="F68" s="207"/>
      <c r="G68" s="208"/>
      <c r="H68" s="208"/>
      <c r="I68" s="208"/>
      <c r="J68" s="209"/>
      <c r="K68" s="210"/>
      <c r="L68" s="210"/>
      <c r="M68" s="210"/>
      <c r="N68" s="3"/>
      <c r="O68" s="3"/>
    </row>
    <row r="69" spans="1:18" s="46" customFormat="1">
      <c r="A69" s="1"/>
      <c r="B69" s="3"/>
      <c r="C69" s="3"/>
      <c r="D69" s="153"/>
      <c r="E69" s="211"/>
      <c r="F69" s="207"/>
      <c r="G69" s="208"/>
      <c r="H69" s="208"/>
      <c r="I69" s="208"/>
      <c r="J69" s="212"/>
      <c r="K69" s="210"/>
      <c r="L69" s="210"/>
      <c r="M69" s="210"/>
      <c r="N69" s="3"/>
      <c r="O69" s="3"/>
    </row>
  </sheetData>
  <mergeCells count="9">
    <mergeCell ref="D60:M60"/>
    <mergeCell ref="D61:M61"/>
    <mergeCell ref="D62:M62"/>
    <mergeCell ref="D9:O9"/>
    <mergeCell ref="D10:O10"/>
    <mergeCell ref="D11:O11"/>
    <mergeCell ref="D13:M14"/>
    <mergeCell ref="N13:O14"/>
    <mergeCell ref="D59:M59"/>
  </mergeCells>
  <phoneticPr fontId="11"/>
  <pageMargins left="0.7" right="0.7" top="0.39370078740157477" bottom="0.39370078740157477"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abSelected="1" topLeftCell="A70" workbookViewId="0">
      <selection activeCell="A117" sqref="A117"/>
    </sheetView>
  </sheetViews>
  <sheetFormatPr defaultRowHeight="13.5"/>
  <cols>
    <col min="1" max="1" width="91.625" style="213" customWidth="1"/>
    <col min="5" max="5" width="9.5" bestFit="1" customWidth="1"/>
  </cols>
  <sheetData>
    <row r="1" spans="1:1" s="226" customFormat="1" ht="24" customHeight="1">
      <c r="A1" s="225" t="s">
        <v>350</v>
      </c>
    </row>
    <row r="2" spans="1:1" s="226" customFormat="1" ht="12" customHeight="1">
      <c r="A2" s="227"/>
    </row>
    <row r="3" spans="1:1" ht="16.5" customHeight="1">
      <c r="A3" s="228" t="s">
        <v>340</v>
      </c>
    </row>
    <row r="4" spans="1:1" ht="15.75" customHeight="1">
      <c r="A4" s="229" t="s">
        <v>351</v>
      </c>
    </row>
    <row r="5" spans="1:1" ht="168" customHeight="1">
      <c r="A5" s="229" t="s">
        <v>352</v>
      </c>
    </row>
    <row r="6" spans="1:1" ht="15" customHeight="1">
      <c r="A6" s="229"/>
    </row>
    <row r="7" spans="1:1" ht="16.5" customHeight="1">
      <c r="A7" s="229" t="s">
        <v>353</v>
      </c>
    </row>
    <row r="8" spans="1:1" ht="131.25" customHeight="1">
      <c r="A8" s="229" t="s">
        <v>354</v>
      </c>
    </row>
    <row r="9" spans="1:1" ht="15" customHeight="1">
      <c r="A9" s="229"/>
    </row>
    <row r="10" spans="1:1" ht="16.5" customHeight="1">
      <c r="A10" s="229" t="s">
        <v>355</v>
      </c>
    </row>
    <row r="11" spans="1:1" ht="16.5" customHeight="1">
      <c r="A11" s="229" t="s">
        <v>356</v>
      </c>
    </row>
    <row r="12" spans="1:1" ht="16.5" customHeight="1">
      <c r="A12" s="229"/>
    </row>
    <row r="13" spans="1:1" ht="16.5" customHeight="1">
      <c r="A13" s="229" t="s">
        <v>357</v>
      </c>
    </row>
    <row r="14" spans="1:1" ht="169.5" customHeight="1">
      <c r="A14" s="229" t="s">
        <v>358</v>
      </c>
    </row>
    <row r="15" spans="1:1" ht="15" customHeight="1">
      <c r="A15" s="229"/>
    </row>
    <row r="16" spans="1:1" ht="16.5" customHeight="1">
      <c r="A16" s="229" t="s">
        <v>359</v>
      </c>
    </row>
    <row r="17" spans="1:1" ht="16.5" customHeight="1">
      <c r="A17" s="229" t="s">
        <v>360</v>
      </c>
    </row>
    <row r="18" spans="1:1" ht="33.75" customHeight="1">
      <c r="A18" s="230" t="s">
        <v>361</v>
      </c>
    </row>
    <row r="19" spans="1:1" ht="16.5" customHeight="1">
      <c r="A19" s="229" t="s">
        <v>362</v>
      </c>
    </row>
    <row r="20" spans="1:1" ht="71.25" customHeight="1">
      <c r="A20" s="230" t="s">
        <v>363</v>
      </c>
    </row>
    <row r="21" spans="1:1" ht="16.5" customHeight="1">
      <c r="A21" s="229" t="s">
        <v>364</v>
      </c>
    </row>
    <row r="22" spans="1:1" ht="16.5" customHeight="1">
      <c r="A22" s="229" t="s">
        <v>365</v>
      </c>
    </row>
    <row r="23" spans="1:1" ht="16.5" customHeight="1">
      <c r="A23" s="229" t="s">
        <v>366</v>
      </c>
    </row>
    <row r="24" spans="1:1" ht="31.5" customHeight="1">
      <c r="A24" s="230" t="s">
        <v>367</v>
      </c>
    </row>
    <row r="25" spans="1:1" ht="16.5" customHeight="1">
      <c r="A25" s="229" t="s">
        <v>368</v>
      </c>
    </row>
    <row r="26" spans="1:1" ht="32.25" customHeight="1">
      <c r="A26" s="230" t="s">
        <v>369</v>
      </c>
    </row>
    <row r="27" spans="1:1" ht="3" customHeight="1">
      <c r="A27" s="230"/>
    </row>
    <row r="28" spans="1:1" ht="15.75" customHeight="1">
      <c r="A28" s="229" t="s">
        <v>370</v>
      </c>
    </row>
    <row r="29" spans="1:1" ht="57" customHeight="1">
      <c r="A29" s="229" t="s">
        <v>371</v>
      </c>
    </row>
    <row r="30" spans="1:1" ht="14.25" customHeight="1">
      <c r="A30" s="229"/>
    </row>
    <row r="31" spans="1:1" ht="16.5" customHeight="1">
      <c r="A31" s="229" t="s">
        <v>372</v>
      </c>
    </row>
    <row r="32" spans="1:1" ht="45" customHeight="1">
      <c r="A32" s="230" t="s">
        <v>373</v>
      </c>
    </row>
    <row r="33" spans="1:1" ht="15.75" customHeight="1">
      <c r="A33" s="230"/>
    </row>
    <row r="34" spans="1:1" ht="16.5" customHeight="1">
      <c r="A34" s="229" t="s">
        <v>374</v>
      </c>
    </row>
    <row r="35" spans="1:1" ht="16.5" customHeight="1">
      <c r="A35" s="229" t="s">
        <v>375</v>
      </c>
    </row>
    <row r="36" spans="1:1" ht="59.25" customHeight="1">
      <c r="A36" s="230" t="s">
        <v>376</v>
      </c>
    </row>
    <row r="37" spans="1:1" ht="16.5" customHeight="1">
      <c r="A37" s="229" t="s">
        <v>377</v>
      </c>
    </row>
    <row r="38" spans="1:1" ht="48" customHeight="1">
      <c r="A38" s="230" t="s">
        <v>378</v>
      </c>
    </row>
    <row r="39" spans="1:1" ht="12.75" customHeight="1">
      <c r="A39" s="231"/>
    </row>
    <row r="40" spans="1:1" ht="16.5" customHeight="1">
      <c r="A40" s="228" t="s">
        <v>379</v>
      </c>
    </row>
    <row r="41" spans="1:1" ht="16.5" customHeight="1">
      <c r="A41" s="229" t="s">
        <v>380</v>
      </c>
    </row>
    <row r="42" spans="1:1" ht="16.5" customHeight="1">
      <c r="A42" s="229" t="s">
        <v>381</v>
      </c>
    </row>
    <row r="43" spans="1:1" ht="12" customHeight="1">
      <c r="A43" s="230"/>
    </row>
    <row r="44" spans="1:1" ht="16.5" customHeight="1">
      <c r="A44" s="229" t="s">
        <v>382</v>
      </c>
    </row>
    <row r="45" spans="1:1" ht="16.5" customHeight="1">
      <c r="A45" s="229" t="s">
        <v>383</v>
      </c>
    </row>
    <row r="46" spans="1:1" ht="12" customHeight="1">
      <c r="A46" s="229"/>
    </row>
    <row r="47" spans="1:1" ht="16.5" customHeight="1">
      <c r="A47" s="229" t="s">
        <v>384</v>
      </c>
    </row>
    <row r="48" spans="1:1" ht="16.5" customHeight="1">
      <c r="A48" s="229" t="s">
        <v>385</v>
      </c>
    </row>
    <row r="49" spans="1:1" ht="12" customHeight="1">
      <c r="A49" s="229"/>
    </row>
    <row r="50" spans="1:1" ht="15" customHeight="1">
      <c r="A50" s="228" t="s">
        <v>341</v>
      </c>
    </row>
    <row r="51" spans="1:1" ht="15" customHeight="1">
      <c r="A51" s="229" t="s">
        <v>386</v>
      </c>
    </row>
    <row r="52" spans="1:1" ht="15" customHeight="1">
      <c r="A52" s="229" t="s">
        <v>387</v>
      </c>
    </row>
    <row r="53" spans="1:1" ht="12" customHeight="1">
      <c r="A53" s="229"/>
    </row>
    <row r="54" spans="1:1" ht="15" customHeight="1">
      <c r="A54" s="229" t="s">
        <v>388</v>
      </c>
    </row>
    <row r="55" spans="1:1" ht="15" customHeight="1">
      <c r="A55" s="229" t="s">
        <v>389</v>
      </c>
    </row>
    <row r="56" spans="1:1" ht="12" customHeight="1">
      <c r="A56" s="229"/>
    </row>
    <row r="57" spans="1:1" ht="15" customHeight="1">
      <c r="A57" s="229" t="s">
        <v>390</v>
      </c>
    </row>
    <row r="58" spans="1:1" ht="15" customHeight="1">
      <c r="A58" s="229" t="s">
        <v>391</v>
      </c>
    </row>
    <row r="59" spans="1:1" ht="12" customHeight="1">
      <c r="A59" s="229"/>
    </row>
    <row r="60" spans="1:1" ht="15" customHeight="1">
      <c r="A60" s="229" t="s">
        <v>392</v>
      </c>
    </row>
    <row r="61" spans="1:1" ht="15" customHeight="1">
      <c r="A61" s="229" t="s">
        <v>393</v>
      </c>
    </row>
    <row r="62" spans="1:1" ht="12" customHeight="1">
      <c r="A62" s="229"/>
    </row>
    <row r="63" spans="1:1" ht="15" customHeight="1">
      <c r="A63" s="229" t="s">
        <v>394</v>
      </c>
    </row>
    <row r="64" spans="1:1" ht="15" customHeight="1">
      <c r="A64" s="229" t="s">
        <v>395</v>
      </c>
    </row>
    <row r="65" spans="1:1" ht="12" customHeight="1">
      <c r="A65" s="231"/>
    </row>
    <row r="66" spans="1:1" ht="15" customHeight="1">
      <c r="A66" s="228" t="s">
        <v>342</v>
      </c>
    </row>
    <row r="67" spans="1:1" ht="15" customHeight="1">
      <c r="A67" s="229" t="s">
        <v>396</v>
      </c>
    </row>
    <row r="68" spans="1:1" ht="15" customHeight="1">
      <c r="A68" s="230" t="s">
        <v>397</v>
      </c>
    </row>
    <row r="69" spans="1:1" ht="12" customHeight="1">
      <c r="A69" s="230"/>
    </row>
    <row r="70" spans="1:1" ht="15" customHeight="1">
      <c r="A70" s="229" t="s">
        <v>398</v>
      </c>
    </row>
    <row r="71" spans="1:1" ht="15" customHeight="1">
      <c r="A71" s="229" t="s">
        <v>399</v>
      </c>
    </row>
    <row r="72" spans="1:1" ht="12" customHeight="1">
      <c r="A72" s="230"/>
    </row>
    <row r="73" spans="1:1" ht="15" customHeight="1">
      <c r="A73" s="229" t="s">
        <v>400</v>
      </c>
    </row>
    <row r="74" spans="1:1" ht="15" customHeight="1">
      <c r="A74" s="229" t="s">
        <v>401</v>
      </c>
    </row>
    <row r="75" spans="1:1" ht="12" customHeight="1">
      <c r="A75" s="231"/>
    </row>
    <row r="76" spans="1:1" ht="15" customHeight="1">
      <c r="A76" s="228" t="s">
        <v>343</v>
      </c>
    </row>
    <row r="77" spans="1:1" ht="15" customHeight="1">
      <c r="A77" s="229" t="s">
        <v>402</v>
      </c>
    </row>
    <row r="78" spans="1:1" ht="15" customHeight="1">
      <c r="A78" s="229" t="s">
        <v>403</v>
      </c>
    </row>
    <row r="79" spans="1:1" ht="15" customHeight="1">
      <c r="A79" s="232" t="s">
        <v>332</v>
      </c>
    </row>
    <row r="80" spans="1:1" ht="15" customHeight="1">
      <c r="A80" s="232" t="s">
        <v>404</v>
      </c>
    </row>
    <row r="81" spans="1:1" ht="15" customHeight="1">
      <c r="A81" s="229" t="s">
        <v>405</v>
      </c>
    </row>
    <row r="82" spans="1:1" ht="27">
      <c r="A82" s="233" t="s">
        <v>406</v>
      </c>
    </row>
    <row r="83" spans="1:1" ht="15" customHeight="1">
      <c r="A83" s="229" t="s">
        <v>407</v>
      </c>
    </row>
    <row r="84" spans="1:1" ht="30" customHeight="1">
      <c r="A84" s="233" t="s">
        <v>408</v>
      </c>
    </row>
    <row r="85" spans="1:1" ht="58.5" customHeight="1">
      <c r="A85" s="233" t="s">
        <v>409</v>
      </c>
    </row>
    <row r="86" spans="1:1" ht="15" customHeight="1">
      <c r="A86" s="229" t="s">
        <v>410</v>
      </c>
    </row>
    <row r="87" spans="1:1" ht="15" customHeight="1">
      <c r="A87" s="229" t="s">
        <v>411</v>
      </c>
    </row>
    <row r="88" spans="1:1" ht="15" customHeight="1">
      <c r="A88" s="229" t="s">
        <v>412</v>
      </c>
    </row>
    <row r="89" spans="1:1" ht="15" customHeight="1">
      <c r="A89" s="229" t="s">
        <v>413</v>
      </c>
    </row>
    <row r="90" spans="1:1" ht="12.75" customHeight="1">
      <c r="A90" s="230"/>
    </row>
    <row r="91" spans="1:1" ht="15" customHeight="1">
      <c r="A91" s="229" t="s">
        <v>414</v>
      </c>
    </row>
    <row r="92" spans="1:1" ht="15" customHeight="1">
      <c r="A92" s="229" t="s">
        <v>415</v>
      </c>
    </row>
    <row r="93" spans="1:1" ht="15" customHeight="1">
      <c r="A93" s="230" t="s">
        <v>416</v>
      </c>
    </row>
    <row r="94" spans="1:1" ht="15" customHeight="1">
      <c r="A94" s="230" t="s">
        <v>417</v>
      </c>
    </row>
    <row r="95" spans="1:1" ht="15" customHeight="1">
      <c r="A95" s="230" t="s">
        <v>418</v>
      </c>
    </row>
    <row r="96" spans="1:1" ht="30" customHeight="1">
      <c r="A96" s="317" t="s">
        <v>446</v>
      </c>
    </row>
    <row r="97" spans="1:1" ht="84" customHeight="1">
      <c r="A97" s="229" t="s">
        <v>419</v>
      </c>
    </row>
    <row r="98" spans="1:1" ht="57" customHeight="1">
      <c r="A98" s="232" t="s">
        <v>420</v>
      </c>
    </row>
    <row r="99" spans="1:1" ht="15" customHeight="1">
      <c r="A99" s="318" t="s">
        <v>447</v>
      </c>
    </row>
    <row r="100" spans="1:1" ht="15" customHeight="1">
      <c r="A100" s="229" t="s">
        <v>421</v>
      </c>
    </row>
    <row r="101" spans="1:1" ht="29.25" customHeight="1">
      <c r="A101" s="233" t="s">
        <v>422</v>
      </c>
    </row>
    <row r="102" spans="1:1" ht="110.25" customHeight="1">
      <c r="A102" s="233" t="s">
        <v>423</v>
      </c>
    </row>
    <row r="103" spans="1:1" ht="15.75" customHeight="1">
      <c r="A103" s="229"/>
    </row>
    <row r="104" spans="1:1" ht="15.75" customHeight="1">
      <c r="A104" s="229" t="s">
        <v>424</v>
      </c>
    </row>
    <row r="105" spans="1:1" ht="27.75" customHeight="1">
      <c r="A105" s="230" t="s">
        <v>425</v>
      </c>
    </row>
    <row r="106" spans="1:1" ht="15" customHeight="1">
      <c r="A106" s="229"/>
    </row>
    <row r="107" spans="1:1" ht="15" customHeight="1">
      <c r="A107" s="229" t="s">
        <v>426</v>
      </c>
    </row>
    <row r="108" spans="1:1" ht="15" customHeight="1">
      <c r="A108" s="229" t="s">
        <v>427</v>
      </c>
    </row>
    <row r="109" spans="1:1" ht="15" customHeight="1">
      <c r="A109" s="229" t="s">
        <v>428</v>
      </c>
    </row>
    <row r="110" spans="1:1" ht="29.25" customHeight="1">
      <c r="A110" s="232" t="s">
        <v>429</v>
      </c>
    </row>
    <row r="111" spans="1:1" ht="15" customHeight="1">
      <c r="A111" s="229" t="s">
        <v>430</v>
      </c>
    </row>
    <row r="112" spans="1:1" ht="15" customHeight="1">
      <c r="A112" s="232" t="s">
        <v>431</v>
      </c>
    </row>
    <row r="113" spans="1:5" ht="14.25" customHeight="1">
      <c r="A113" s="229"/>
    </row>
    <row r="114" spans="1:5" ht="15" customHeight="1">
      <c r="A114" s="229" t="s">
        <v>432</v>
      </c>
    </row>
    <row r="115" spans="1:5" ht="15" customHeight="1">
      <c r="A115" s="318" t="s">
        <v>448</v>
      </c>
    </row>
    <row r="116" spans="1:5" ht="15" customHeight="1">
      <c r="A116" s="229" t="s">
        <v>433</v>
      </c>
    </row>
    <row r="117" spans="1:5" ht="70.5" customHeight="1">
      <c r="A117" s="229" t="s">
        <v>434</v>
      </c>
    </row>
    <row r="118" spans="1:5" ht="48" customHeight="1">
      <c r="A118" s="232" t="s">
        <v>435</v>
      </c>
    </row>
    <row r="119" spans="1:5" ht="15.75" customHeight="1">
      <c r="A119" s="224" t="s">
        <v>436</v>
      </c>
    </row>
    <row r="120" spans="1:5" ht="150.75" customHeight="1">
      <c r="A120" s="224" t="s">
        <v>437</v>
      </c>
    </row>
    <row r="121" spans="1:5" ht="15" customHeight="1">
      <c r="A121" s="224" t="s">
        <v>438</v>
      </c>
      <c r="E121" s="234"/>
    </row>
    <row r="122" spans="1:5" ht="15" customHeight="1">
      <c r="A122" s="224" t="s">
        <v>439</v>
      </c>
      <c r="E122" s="234"/>
    </row>
    <row r="123" spans="1:5" ht="15" customHeight="1">
      <c r="A123" s="224" t="s">
        <v>440</v>
      </c>
    </row>
    <row r="124" spans="1:5" ht="15" customHeight="1">
      <c r="A124" s="224" t="s">
        <v>441</v>
      </c>
    </row>
    <row r="125" spans="1:5" ht="12" customHeight="1">
      <c r="A125" s="224"/>
    </row>
  </sheetData>
  <phoneticPr fontId="11"/>
  <pageMargins left="0.70866141732283472" right="0.70866141732283472" top="0.59055118110236227" bottom="0.51181102362204722" header="0.51181102362204722" footer="0.51181102362204722"/>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Ichijo</dc:creator>
  <cp:lastModifiedBy>生駒市</cp:lastModifiedBy>
  <cp:lastPrinted>2018-02-20T12:43:27Z</cp:lastPrinted>
  <dcterms:created xsi:type="dcterms:W3CDTF">2018-01-31T19:46:07Z</dcterms:created>
  <dcterms:modified xsi:type="dcterms:W3CDTF">2018-02-26T04:01:14Z</dcterms:modified>
</cp:coreProperties>
</file>